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9" activeTab="0"/>
  </bookViews>
  <sheets>
    <sheet name="Detalle préstamos" sheetId="1" r:id="rId1"/>
    <sheet name="Plantilla" sheetId="2" r:id="rId2"/>
  </sheets>
  <definedNames>
    <definedName name="_xlnm._FilterDatabase" localSheetId="0" hidden="1">'Detalle préstamos'!$J$1:$P$1600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<sst xmlns="http://schemas.openxmlformats.org/spreadsheetml/2006/main" count="7409" uniqueCount="1798">
  <si>
    <t>Plataforma</t>
  </si>
  <si>
    <t>Total Préstamos</t>
  </si>
  <si>
    <t>Año Inicio Préstamos</t>
  </si>
  <si>
    <t>Total Préstamos con algún recibo impagado</t>
  </si>
  <si>
    <t>COMUNITAE</t>
  </si>
  <si>
    <t>LOANBOOK</t>
  </si>
  <si>
    <t>ZANK</t>
  </si>
  <si>
    <t>LENDICO</t>
  </si>
  <si>
    <t>ARBORIBUS</t>
  </si>
  <si>
    <t>Id Préstamo</t>
  </si>
  <si>
    <t>Importe</t>
  </si>
  <si>
    <t>Tipo (PYME ó PARTICULAR)</t>
  </si>
  <si>
    <t>Impago (SI ó NO)</t>
  </si>
  <si>
    <t>NO</t>
  </si>
  <si>
    <t>PARTICULAR</t>
  </si>
  <si>
    <t>CPP_006793</t>
  </si>
  <si>
    <t>CPP_006788</t>
  </si>
  <si>
    <t>CPP_006777</t>
  </si>
  <si>
    <t>CPP_006746</t>
  </si>
  <si>
    <t>CPP_006734</t>
  </si>
  <si>
    <t>CPP_006730</t>
  </si>
  <si>
    <t>CPP_006729</t>
  </si>
  <si>
    <t>CPP_007020</t>
  </si>
  <si>
    <t>CPP_006818</t>
  </si>
  <si>
    <t>CPP_006789</t>
  </si>
  <si>
    <t>PYME</t>
  </si>
  <si>
    <t>MOROSO</t>
  </si>
  <si>
    <t>Contar préstamos</t>
  </si>
  <si>
    <t>BEL000000059</t>
  </si>
  <si>
    <t>C000228</t>
  </si>
  <si>
    <t>C000456</t>
  </si>
  <si>
    <t>C0001</t>
  </si>
  <si>
    <t>C0003</t>
  </si>
  <si>
    <t>C0004</t>
  </si>
  <si>
    <t>C00090</t>
  </si>
  <si>
    <t>C000203</t>
  </si>
  <si>
    <t>C000122</t>
  </si>
  <si>
    <t>C000233</t>
  </si>
  <si>
    <t>C00011</t>
  </si>
  <si>
    <t>C000580</t>
  </si>
  <si>
    <t>C000332</t>
  </si>
  <si>
    <t>C000322</t>
  </si>
  <si>
    <t>C000473</t>
  </si>
  <si>
    <t>C000163</t>
  </si>
  <si>
    <t>C000699</t>
  </si>
  <si>
    <t>C000683</t>
  </si>
  <si>
    <t>C000836</t>
  </si>
  <si>
    <t>C000885</t>
  </si>
  <si>
    <t>C000806</t>
  </si>
  <si>
    <t>C000921</t>
  </si>
  <si>
    <t>C000967</t>
  </si>
  <si>
    <t>C000982</t>
  </si>
  <si>
    <t>Total prestado</t>
  </si>
  <si>
    <t>CPP_006942</t>
  </si>
  <si>
    <t>BEL000000001</t>
  </si>
  <si>
    <t>BEL000000002</t>
  </si>
  <si>
    <t>BEL000000003</t>
  </si>
  <si>
    <t>BEL000000004</t>
  </si>
  <si>
    <t>BEL000000005</t>
  </si>
  <si>
    <t>BEL000000006</t>
  </si>
  <si>
    <t>BEL000000007</t>
  </si>
  <si>
    <t>BEL000000008</t>
  </si>
  <si>
    <t>BEL000000009</t>
  </si>
  <si>
    <t>BEL000000018</t>
  </si>
  <si>
    <t>BEL000000019</t>
  </si>
  <si>
    <t>BEL000000020</t>
  </si>
  <si>
    <t>BEL000000021</t>
  </si>
  <si>
    <t>BEL000000022</t>
  </si>
  <si>
    <t>BEL000000023</t>
  </si>
  <si>
    <t>BEL000000024</t>
  </si>
  <si>
    <t>BEL000000025</t>
  </si>
  <si>
    <t>BEL000000026</t>
  </si>
  <si>
    <t>BEL000000027</t>
  </si>
  <si>
    <t>BEL000000028</t>
  </si>
  <si>
    <t>BEL000000029</t>
  </si>
  <si>
    <t>BEL000000030</t>
  </si>
  <si>
    <t>BEL000000031</t>
  </si>
  <si>
    <t>BEL000000032</t>
  </si>
  <si>
    <t>BEL000000033</t>
  </si>
  <si>
    <t>BEL000000034</t>
  </si>
  <si>
    <t>BEL000000035</t>
  </si>
  <si>
    <t>BEL000000036</t>
  </si>
  <si>
    <t>BEL000000037</t>
  </si>
  <si>
    <t>BEL000000038</t>
  </si>
  <si>
    <t>BEL000000039</t>
  </si>
  <si>
    <t>BEL000000040</t>
  </si>
  <si>
    <t>BEL000000043</t>
  </si>
  <si>
    <t>BEL000000044</t>
  </si>
  <si>
    <t>BEL000000045</t>
  </si>
  <si>
    <t>BEL000000046</t>
  </si>
  <si>
    <t>BEL000000047</t>
  </si>
  <si>
    <t>BEL000000048</t>
  </si>
  <si>
    <t>BEL000000049</t>
  </si>
  <si>
    <t>BEL000000050</t>
  </si>
  <si>
    <t>BEL000000051</t>
  </si>
  <si>
    <t>BEL000000052</t>
  </si>
  <si>
    <t>BEL000000053</t>
  </si>
  <si>
    <t>BEL000000054</t>
  </si>
  <si>
    <t>BEL000000055</t>
  </si>
  <si>
    <t>BEL000000056</t>
  </si>
  <si>
    <t>BEL000000057</t>
  </si>
  <si>
    <t>BEL000000058</t>
  </si>
  <si>
    <t>BEL000000060</t>
  </si>
  <si>
    <t>BEL000000061</t>
  </si>
  <si>
    <t>CPP_007036</t>
  </si>
  <si>
    <t>CPP_006720</t>
  </si>
  <si>
    <t>CPP_006493</t>
  </si>
  <si>
    <t>CPP_006384</t>
  </si>
  <si>
    <t>CPP_006382</t>
  </si>
  <si>
    <t>CPP_006379</t>
  </si>
  <si>
    <t>CPP_006371</t>
  </si>
  <si>
    <t>CPP_006369</t>
  </si>
  <si>
    <t>CPP_006303</t>
  </si>
  <si>
    <t>CPP_006272</t>
  </si>
  <si>
    <t>CPP_006193</t>
  </si>
  <si>
    <t>CPP_006185</t>
  </si>
  <si>
    <t>CPP_006086</t>
  </si>
  <si>
    <t>CPP_006085</t>
  </si>
  <si>
    <t>CPP_005989</t>
  </si>
  <si>
    <t>SI</t>
  </si>
  <si>
    <t>CPP_005988</t>
  </si>
  <si>
    <t>Total recibos impagados</t>
  </si>
  <si>
    <t>% Morosidad</t>
  </si>
  <si>
    <t>CPP_006348</t>
  </si>
  <si>
    <t>CPP_006744</t>
  </si>
  <si>
    <t>CPP_006859</t>
  </si>
  <si>
    <t>CPP_004964</t>
  </si>
  <si>
    <t>CPP_005241</t>
  </si>
  <si>
    <t>CPP_006023</t>
  </si>
  <si>
    <t>CPP_006298</t>
  </si>
  <si>
    <t>BONDORA</t>
  </si>
  <si>
    <t>Detectar préstamos duplicados</t>
  </si>
  <si>
    <t>Inicio Préstamo</t>
  </si>
  <si>
    <t>CPP_004921</t>
  </si>
  <si>
    <t>141710-698578</t>
  </si>
  <si>
    <t>140569-679358</t>
  </si>
  <si>
    <t>137350-665619</t>
  </si>
  <si>
    <t>126284-648155</t>
  </si>
  <si>
    <t>128486-612773</t>
  </si>
  <si>
    <t>112272-574009</t>
  </si>
  <si>
    <t>112256-574005</t>
  </si>
  <si>
    <t>98906-507967</t>
  </si>
  <si>
    <t>99311-505618</t>
  </si>
  <si>
    <t>99676-505801</t>
  </si>
  <si>
    <t>100054-505616</t>
  </si>
  <si>
    <t>97805-503937</t>
  </si>
  <si>
    <t>97975-494175</t>
  </si>
  <si>
    <t>98022-497559</t>
  </si>
  <si>
    <t>97801-490283</t>
  </si>
  <si>
    <t>96806-493100</t>
  </si>
  <si>
    <t>97046-493124</t>
  </si>
  <si>
    <t>92457-486838</t>
  </si>
  <si>
    <t>98302-494208</t>
  </si>
  <si>
    <t>96694-490282</t>
  </si>
  <si>
    <t>98090-493559</t>
  </si>
  <si>
    <t>96874-492932</t>
  </si>
  <si>
    <t>94508-480162</t>
  </si>
  <si>
    <t>93836-480158</t>
  </si>
  <si>
    <t>94558-481147</t>
  </si>
  <si>
    <t>96728-486463</t>
  </si>
  <si>
    <t>91994-475125</t>
  </si>
  <si>
    <t>91692-477321</t>
  </si>
  <si>
    <t>94004-478566</t>
  </si>
  <si>
    <t>88326-471517</t>
  </si>
  <si>
    <t>91825-478564</t>
  </si>
  <si>
    <t>90725-477181</t>
  </si>
  <si>
    <t>92369-475979</t>
  </si>
  <si>
    <t>88667-461095</t>
  </si>
  <si>
    <t>92683-471519</t>
  </si>
  <si>
    <t>93036-471516</t>
  </si>
  <si>
    <t>87745-462980</t>
  </si>
  <si>
    <t>83047-447065</t>
  </si>
  <si>
    <t>86052-451908</t>
  </si>
  <si>
    <t>87038-451902</t>
  </si>
  <si>
    <t>83717-454212</t>
  </si>
  <si>
    <t>82891-443555</t>
  </si>
  <si>
    <t>85705-449258</t>
  </si>
  <si>
    <t>84770-454610</t>
  </si>
  <si>
    <t>81807-443544</t>
  </si>
  <si>
    <t>84622-443532</t>
  </si>
  <si>
    <t>85060-443550</t>
  </si>
  <si>
    <t>Tipo</t>
  </si>
  <si>
    <t>AÑO</t>
  </si>
  <si>
    <t>TODOS</t>
  </si>
  <si>
    <t>TOTALES</t>
  </si>
  <si>
    <t>BEL000000063</t>
  </si>
  <si>
    <t>BEL000000065</t>
  </si>
  <si>
    <t>C000985</t>
  </si>
  <si>
    <t>C0001133</t>
  </si>
  <si>
    <t>C0001135</t>
  </si>
  <si>
    <t>C0001130</t>
  </si>
  <si>
    <t>C0001255</t>
  </si>
  <si>
    <t>C0001377</t>
  </si>
  <si>
    <t>Incremento inversión anual</t>
  </si>
  <si>
    <t>CPP_006867</t>
  </si>
  <si>
    <t>CPP_006861</t>
  </si>
  <si>
    <t>CPP_006837</t>
  </si>
  <si>
    <t>CPP_006838</t>
  </si>
  <si>
    <t>CPP_006853</t>
  </si>
  <si>
    <t>CPP_006856</t>
  </si>
  <si>
    <t>CPP_006924</t>
  </si>
  <si>
    <t>CPP_006995</t>
  </si>
  <si>
    <t>CPP_007255</t>
  </si>
  <si>
    <t>CPP_007394</t>
  </si>
  <si>
    <t>CPP_007493</t>
  </si>
  <si>
    <t>CPP_007499</t>
  </si>
  <si>
    <t>CPP_007533</t>
  </si>
  <si>
    <t>CPP_007581</t>
  </si>
  <si>
    <t>CPP_007583</t>
  </si>
  <si>
    <t>CPP_007587</t>
  </si>
  <si>
    <t>BEL000000081</t>
  </si>
  <si>
    <t>BEL000000084</t>
  </si>
  <si>
    <t>BEL000000085</t>
  </si>
  <si>
    <t>C0001321</t>
  </si>
  <si>
    <t>C0001357</t>
  </si>
  <si>
    <t>C0001510</t>
  </si>
  <si>
    <t>C0001561</t>
  </si>
  <si>
    <t>C0001585</t>
  </si>
  <si>
    <t>C000148</t>
  </si>
  <si>
    <t>C0001704</t>
  </si>
  <si>
    <t>C0001810</t>
  </si>
  <si>
    <t>C0001748</t>
  </si>
  <si>
    <t>C0001812</t>
  </si>
  <si>
    <t>C0001950</t>
  </si>
  <si>
    <t>C0001834</t>
  </si>
  <si>
    <t>C0002037</t>
  </si>
  <si>
    <t>C0002020</t>
  </si>
  <si>
    <t>C0001935</t>
  </si>
  <si>
    <t>C0002062</t>
  </si>
  <si>
    <t>C0002088</t>
  </si>
  <si>
    <t>C0002114</t>
  </si>
  <si>
    <t>C0002180</t>
  </si>
  <si>
    <t>C0002196</t>
  </si>
  <si>
    <t>C0002183</t>
  </si>
  <si>
    <t>C0002175</t>
  </si>
  <si>
    <t>C0002254</t>
  </si>
  <si>
    <t>C0001371</t>
  </si>
  <si>
    <t>C0002369</t>
  </si>
  <si>
    <t>C0002365</t>
  </si>
  <si>
    <t>C0002360</t>
  </si>
  <si>
    <t>C0002516</t>
  </si>
  <si>
    <t>C0002565</t>
  </si>
  <si>
    <t>C0002498</t>
  </si>
  <si>
    <t>C0002388</t>
  </si>
  <si>
    <t>C0002551</t>
  </si>
  <si>
    <t>C0002307</t>
  </si>
  <si>
    <t>CIRCULANTIS</t>
  </si>
  <si>
    <t>CPP_007840</t>
  </si>
  <si>
    <t>CPP_007479</t>
  </si>
  <si>
    <t>CPP_007592</t>
  </si>
  <si>
    <t>CPP_007617</t>
  </si>
  <si>
    <t>CPP_007784</t>
  </si>
  <si>
    <t>CPP_007793</t>
  </si>
  <si>
    <t>CPP_007794</t>
  </si>
  <si>
    <t>CPP_007859</t>
  </si>
  <si>
    <t>CPP_007915</t>
  </si>
  <si>
    <t>CPP_007935</t>
  </si>
  <si>
    <t>CPP_004181</t>
  </si>
  <si>
    <t>CPP_004201</t>
  </si>
  <si>
    <t>CPP_004241</t>
  </si>
  <si>
    <t>CPP_004261</t>
  </si>
  <si>
    <t>CPP_004321</t>
  </si>
  <si>
    <t>CPP_004322</t>
  </si>
  <si>
    <t>CPP_004341</t>
  </si>
  <si>
    <t>CPP_004361</t>
  </si>
  <si>
    <t>CPP_004421</t>
  </si>
  <si>
    <t>CPP_004441</t>
  </si>
  <si>
    <t>CPP_004461</t>
  </si>
  <si>
    <t>CPP_004501</t>
  </si>
  <si>
    <t>CPP_004521</t>
  </si>
  <si>
    <t>CPP_004541</t>
  </si>
  <si>
    <t>CPP_004561</t>
  </si>
  <si>
    <t>CPP_004562</t>
  </si>
  <si>
    <t>CPP_004563</t>
  </si>
  <si>
    <t>CPP_004564</t>
  </si>
  <si>
    <t>CPP_004601</t>
  </si>
  <si>
    <t>CPP_004641</t>
  </si>
  <si>
    <t>CPP_004802</t>
  </si>
  <si>
    <t>CPP_004821</t>
  </si>
  <si>
    <t>CPP_004841</t>
  </si>
  <si>
    <t>CPP_004861</t>
  </si>
  <si>
    <t>CPP_004881</t>
  </si>
  <si>
    <t>CPP_004901</t>
  </si>
  <si>
    <t>CPP_004922</t>
  </si>
  <si>
    <t>CPP_006200</t>
  </si>
  <si>
    <t>CPP_006275</t>
  </si>
  <si>
    <t>CPP_006389</t>
  </si>
  <si>
    <t>CPP_006433</t>
  </si>
  <si>
    <t>CPP_006435</t>
  </si>
  <si>
    <t>CPP_004962</t>
  </si>
  <si>
    <t>CPP_004966</t>
  </si>
  <si>
    <t>CPP_005001</t>
  </si>
  <si>
    <t>CPP_005041</t>
  </si>
  <si>
    <t>CPP_005121</t>
  </si>
  <si>
    <t>CPP_005221</t>
  </si>
  <si>
    <t>CPP_005321</t>
  </si>
  <si>
    <t>CPP_005382</t>
  </si>
  <si>
    <t>CPP_005383</t>
  </si>
  <si>
    <t>CPP_005481</t>
  </si>
  <si>
    <t>CPP_005483</t>
  </si>
  <si>
    <t>CPP_005663</t>
  </si>
  <si>
    <t>CPP_005755</t>
  </si>
  <si>
    <t>CPP_005779</t>
  </si>
  <si>
    <t>CPP_005782</t>
  </si>
  <si>
    <t>CPP_005794</t>
  </si>
  <si>
    <t>CPP_005873</t>
  </si>
  <si>
    <t>CPP_005878</t>
  </si>
  <si>
    <t>CPP_005880</t>
  </si>
  <si>
    <t>CPP_005965</t>
  </si>
  <si>
    <t>CPP_005966</t>
  </si>
  <si>
    <t>CPP_005975</t>
  </si>
  <si>
    <t>CPP_006016</t>
  </si>
  <si>
    <t>CPP_006153</t>
  </si>
  <si>
    <t>CPP_006177</t>
  </si>
  <si>
    <t>CPP_006180</t>
  </si>
  <si>
    <t>CPP_006243</t>
  </si>
  <si>
    <t>CPP_006245</t>
  </si>
  <si>
    <t>CPP_006271</t>
  </si>
  <si>
    <t>CPP_006328</t>
  </si>
  <si>
    <t>CPP_006330</t>
  </si>
  <si>
    <t>CPP_006335</t>
  </si>
  <si>
    <t>CPP_006367</t>
  </si>
  <si>
    <t>CPP_006915</t>
  </si>
  <si>
    <t>CPP_006718</t>
  </si>
  <si>
    <t>CPP_006393</t>
  </si>
  <si>
    <t>CPP_006466</t>
  </si>
  <si>
    <t>CPP_006537</t>
  </si>
  <si>
    <t>CPP_006576</t>
  </si>
  <si>
    <t>CPP_006577</t>
  </si>
  <si>
    <t>CPP_006579</t>
  </si>
  <si>
    <t>CPP_006617</t>
  </si>
  <si>
    <t>CPP_006689</t>
  </si>
  <si>
    <t>CPP_006692</t>
  </si>
  <si>
    <t>CPP_006714</t>
  </si>
  <si>
    <t>CPP_006740</t>
  </si>
  <si>
    <t>CPP_006822</t>
  </si>
  <si>
    <t>CPP_006857</t>
  </si>
  <si>
    <t>CPP_006892</t>
  </si>
  <si>
    <t>CPP_006917</t>
  </si>
  <si>
    <t>CPP_007016</t>
  </si>
  <si>
    <t>CPP_007017</t>
  </si>
  <si>
    <t>CPP_007019</t>
  </si>
  <si>
    <t>CPP_007021</t>
  </si>
  <si>
    <t>CPP_007022</t>
  </si>
  <si>
    <t>CPP_007115</t>
  </si>
  <si>
    <t>CPP_006488</t>
  </si>
  <si>
    <t>CPP_006496</t>
  </si>
  <si>
    <t>CPP_006523</t>
  </si>
  <si>
    <t>CPP_006536</t>
  </si>
  <si>
    <t>CPP_006676</t>
  </si>
  <si>
    <t>CPP_006732</t>
  </si>
  <si>
    <t>CPP_006584</t>
  </si>
  <si>
    <t>CPP_005982</t>
  </si>
  <si>
    <t>CPP_005875</t>
  </si>
  <si>
    <t>CPP_005780</t>
  </si>
  <si>
    <t>CPP_005714</t>
  </si>
  <si>
    <t>BEL000000076</t>
  </si>
  <si>
    <t>BEL000000077</t>
  </si>
  <si>
    <t>BEL000000066</t>
  </si>
  <si>
    <t>BEL000000083</t>
  </si>
  <si>
    <t>BEL000000090</t>
  </si>
  <si>
    <t>BEL000000092</t>
  </si>
  <si>
    <t>BEL000000093</t>
  </si>
  <si>
    <t>BEL000000094</t>
  </si>
  <si>
    <t>BEL000000089</t>
  </si>
  <si>
    <t>CPP_007756</t>
  </si>
  <si>
    <t>CPP_007875</t>
  </si>
  <si>
    <t>CPP_008031</t>
  </si>
  <si>
    <t>C0002981</t>
  </si>
  <si>
    <t>C0003077</t>
  </si>
  <si>
    <t>C0003203</t>
  </si>
  <si>
    <t>C0003240</t>
  </si>
  <si>
    <t>C0002601</t>
  </si>
  <si>
    <t>C0003027</t>
  </si>
  <si>
    <t>C0002970</t>
  </si>
  <si>
    <t>C0002869</t>
  </si>
  <si>
    <t>C0002820</t>
  </si>
  <si>
    <t>C0002851</t>
  </si>
  <si>
    <t>C0002686</t>
  </si>
  <si>
    <t>C0002937</t>
  </si>
  <si>
    <t>C0002822</t>
  </si>
  <si>
    <t>C0002889</t>
  </si>
  <si>
    <t>C0002701</t>
  </si>
  <si>
    <t>C0002735</t>
  </si>
  <si>
    <t>C0001149</t>
  </si>
  <si>
    <t>C0002752</t>
  </si>
  <si>
    <t>C0002632</t>
  </si>
  <si>
    <t>C0002308</t>
  </si>
  <si>
    <t>C0002222</t>
  </si>
  <si>
    <t>C0002585</t>
  </si>
  <si>
    <t>C0002612</t>
  </si>
  <si>
    <t>C0002582</t>
  </si>
  <si>
    <t>CPP_007610</t>
  </si>
  <si>
    <t>CPP_007550</t>
  </si>
  <si>
    <t>CPP_007330</t>
  </si>
  <si>
    <t>CPP_007596</t>
  </si>
  <si>
    <t>BEL000000095</t>
  </si>
  <si>
    <t>BEL000000096</t>
  </si>
  <si>
    <t>BEL000000097</t>
  </si>
  <si>
    <t>BEL000000101</t>
  </si>
  <si>
    <t>BEL000000102</t>
  </si>
  <si>
    <t>BEL000000103</t>
  </si>
  <si>
    <t>BEL000000104</t>
  </si>
  <si>
    <t>BEL000000105</t>
  </si>
  <si>
    <t>C0003586</t>
  </si>
  <si>
    <t>C0003531</t>
  </si>
  <si>
    <t>C0001860</t>
  </si>
  <si>
    <t>C0002414</t>
  </si>
  <si>
    <t>C0002936</t>
  </si>
  <si>
    <t>C0003455</t>
  </si>
  <si>
    <t>C0002643</t>
  </si>
  <si>
    <t>C0003461</t>
  </si>
  <si>
    <t>C0001022</t>
  </si>
  <si>
    <t>C0003390</t>
  </si>
  <si>
    <t>C0003080</t>
  </si>
  <si>
    <t>C0003345</t>
  </si>
  <si>
    <t>C0003254</t>
  </si>
  <si>
    <t>C0003222</t>
  </si>
  <si>
    <t>227727-1206081</t>
  </si>
  <si>
    <t>220298-1146622</t>
  </si>
  <si>
    <t>204525-1062210</t>
  </si>
  <si>
    <t>197736-1035597</t>
  </si>
  <si>
    <t>180050-923498</t>
  </si>
  <si>
    <t>168402-868134</t>
  </si>
  <si>
    <t>162466-800941</t>
  </si>
  <si>
    <t>152524-747832</t>
  </si>
  <si>
    <t>CPP_007374</t>
  </si>
  <si>
    <t>CPP_007376</t>
  </si>
  <si>
    <t>CPP_007973</t>
  </si>
  <si>
    <t xml:space="preserve">ROS ROCA INDOX CRYOENERGY S L </t>
  </si>
  <si>
    <t>GRUPO EROSKI DISTRIBUCION S A</t>
  </si>
  <si>
    <t xml:space="preserve">HISPAMADRID PRODUCTOS SL </t>
  </si>
  <si>
    <t>Garante</t>
  </si>
  <si>
    <t>CPP_007490</t>
  </si>
  <si>
    <t>CPP_008377</t>
  </si>
  <si>
    <t>OGILVY Y MATHER PUBLICIDAD MADRID SA</t>
  </si>
  <si>
    <t>CPP_006403</t>
  </si>
  <si>
    <t>CPP_006401</t>
  </si>
  <si>
    <t>FALCON EUROLABEL</t>
  </si>
  <si>
    <t>CPP_006940</t>
  </si>
  <si>
    <t>BEL000000062</t>
  </si>
  <si>
    <t>BEL000000010</t>
  </si>
  <si>
    <t>BEL000000109</t>
  </si>
  <si>
    <t>BEL000000075</t>
  </si>
  <si>
    <t>BEL000000064</t>
  </si>
  <si>
    <t>BEL000000106</t>
  </si>
  <si>
    <t>BEL000000108</t>
  </si>
  <si>
    <t>CPP_008444</t>
  </si>
  <si>
    <t>LIDL SUPERMERCADOS</t>
  </si>
  <si>
    <t>CPP_008191</t>
  </si>
  <si>
    <t>CPP_008414</t>
  </si>
  <si>
    <t>COMAPA</t>
  </si>
  <si>
    <t>CPP_008280</t>
  </si>
  <si>
    <t>EL CORTE INGLÉS</t>
  </si>
  <si>
    <t>CPP_007937</t>
  </si>
  <si>
    <t>3,000.00€</t>
  </si>
  <si>
    <t>CPP_007922</t>
  </si>
  <si>
    <t>4,000.00€</t>
  </si>
  <si>
    <t>CPP_007897</t>
  </si>
  <si>
    <t>2,000.00€</t>
  </si>
  <si>
    <t>CPP_007887</t>
  </si>
  <si>
    <t>CPP_007850</t>
  </si>
  <si>
    <t>1,000.00€</t>
  </si>
  <si>
    <t>CPP_007861</t>
  </si>
  <si>
    <t>25,900.00€</t>
  </si>
  <si>
    <t>PERTRONIC IMPORTS SL</t>
  </si>
  <si>
    <t>CPP_007858</t>
  </si>
  <si>
    <t>CPP_008009</t>
  </si>
  <si>
    <t>24,265.00€</t>
  </si>
  <si>
    <t>BENDEUS S L</t>
  </si>
  <si>
    <t>CPP_007845</t>
  </si>
  <si>
    <t>8,536.00€</t>
  </si>
  <si>
    <t>VALGRAF SL</t>
  </si>
  <si>
    <t>CPP_008063</t>
  </si>
  <si>
    <t>38,352.00€</t>
  </si>
  <si>
    <t>COMAPA 2001, S.A.</t>
  </si>
  <si>
    <t>10,215.00€</t>
  </si>
  <si>
    <t>CPP_008328</t>
  </si>
  <si>
    <t>14,618.00€</t>
  </si>
  <si>
    <t>ENRIQUE OTADUY SL</t>
  </si>
  <si>
    <t>CPP_007857</t>
  </si>
  <si>
    <t>8,512.00€</t>
  </si>
  <si>
    <t>CPP_007892</t>
  </si>
  <si>
    <t>CONSTRUCTORA ELIO , S.A.</t>
  </si>
  <si>
    <t>CPP_007877</t>
  </si>
  <si>
    <t>10,077.00€</t>
  </si>
  <si>
    <t>CPP_007998</t>
  </si>
  <si>
    <t>5,732.00€</t>
  </si>
  <si>
    <t>MAQUINARIA GRUPO NUEVE SAL</t>
  </si>
  <si>
    <t>CPP_008035</t>
  </si>
  <si>
    <t>INTEREUROPAFRESH SL</t>
  </si>
  <si>
    <t>CPP_008325</t>
  </si>
  <si>
    <t>12,673.00€</t>
  </si>
  <si>
    <t>IMTECH SPAIN SL</t>
  </si>
  <si>
    <t>CPP_008412</t>
  </si>
  <si>
    <t>INVERSIONES GRECAR S L</t>
  </si>
  <si>
    <t>CPP_008204</t>
  </si>
  <si>
    <t>3,225.00€</t>
  </si>
  <si>
    <t>PERFORACIONES Y CORTES OXITERMICOS, S.L.</t>
  </si>
  <si>
    <t>CPP_008293</t>
  </si>
  <si>
    <t>13,683.00€</t>
  </si>
  <si>
    <t>CPP_008316</t>
  </si>
  <si>
    <t>12,130.00€</t>
  </si>
  <si>
    <t>MOLIFOOD SL</t>
  </si>
  <si>
    <t>CPP_008322</t>
  </si>
  <si>
    <t>12,172.00€</t>
  </si>
  <si>
    <t>CPP_007848</t>
  </si>
  <si>
    <t>6,935.00€</t>
  </si>
  <si>
    <t>TRANSPORTE INTEGRAL DE PAQUETERÍA, SA</t>
  </si>
  <si>
    <t>CPP_007849</t>
  </si>
  <si>
    <t>3,878.00€</t>
  </si>
  <si>
    <t>EDYGES GYG SL</t>
  </si>
  <si>
    <t>CPP_007890</t>
  </si>
  <si>
    <t>12,374.00€</t>
  </si>
  <si>
    <t>UTE PUENTE DE CADIZ (DRAGADOS SA Y DRACE SL)</t>
  </si>
  <si>
    <t>CPP_007886</t>
  </si>
  <si>
    <t>9,463.00€</t>
  </si>
  <si>
    <t>CPP_007889</t>
  </si>
  <si>
    <t>14,141.00€</t>
  </si>
  <si>
    <t>BO226297</t>
  </si>
  <si>
    <t>BO257K7A</t>
  </si>
  <si>
    <t>CPP_006239</t>
  </si>
  <si>
    <t>CPP_006240</t>
  </si>
  <si>
    <t>CPP_006241</t>
  </si>
  <si>
    <t>CPP_006265</t>
  </si>
  <si>
    <t>CPP_006270</t>
  </si>
  <si>
    <t>CPP_007638</t>
  </si>
  <si>
    <t>CPP_007262</t>
  </si>
  <si>
    <t>CPP_006825</t>
  </si>
  <si>
    <t>CPP_006747</t>
  </si>
  <si>
    <t>CPP_006505</t>
  </si>
  <si>
    <t>CPP_006317</t>
  </si>
  <si>
    <t>CPP_008277</t>
  </si>
  <si>
    <t>CPP_007981</t>
  </si>
  <si>
    <t>CPP_008353</t>
  </si>
  <si>
    <t>CPP_007841</t>
  </si>
  <si>
    <t>CPP_008224</t>
  </si>
  <si>
    <t>LIDL SUPERMERCADOS SA</t>
  </si>
  <si>
    <t>Ahorramás S.A.</t>
  </si>
  <si>
    <t>Sacyr Construcción S.A.</t>
  </si>
  <si>
    <t>Pons Químicas S.L.</t>
  </si>
  <si>
    <t>Grupo Bertolín S.A.U.</t>
  </si>
  <si>
    <t>Edificación Logística Industrial y Terciaria S.L.</t>
  </si>
  <si>
    <t>Japofish S.A.</t>
  </si>
  <si>
    <t>Zambú Higiene S.L.</t>
  </si>
  <si>
    <t>Comercial Nou Colors S.L.</t>
  </si>
  <si>
    <t>Aves Chico, S.L.</t>
  </si>
  <si>
    <t>Glac, S.A.</t>
  </si>
  <si>
    <t>UTE Albox (Aldesa Construcciones S.A. + BSK S.L.)</t>
  </si>
  <si>
    <t>El Corte Inglés S.A.</t>
  </si>
  <si>
    <t>U.T.E. Encina Mogente (COPASA + COPROSA)</t>
  </si>
  <si>
    <t>UTE NCE Aeropuerto de Asturias (EYM Instalaciones + Elsan)</t>
  </si>
  <si>
    <t>Elsan Pacsa Torrescámara AIE</t>
  </si>
  <si>
    <t>Kide Sociedad Coop. Ltda.</t>
  </si>
  <si>
    <t>Sacyr Construcción S.A.U.</t>
  </si>
  <si>
    <t>Gómez Pando S.L.</t>
  </si>
  <si>
    <t>UTE Presa de Alcolea (Prinur + Sacyr + Rafael Morales S.A.)</t>
  </si>
  <si>
    <t>Prinur S.A.U.</t>
  </si>
  <si>
    <t>BEL000000107</t>
  </si>
  <si>
    <t>CPP_008498</t>
  </si>
  <si>
    <t>REFORMA DE VIVIENDA</t>
  </si>
  <si>
    <t>CPP_008494</t>
  </si>
  <si>
    <t>ADQUISICION/REPARACION VEHICULO</t>
  </si>
  <si>
    <t>CPP_008487</t>
  </si>
  <si>
    <t>ESTUDIOS</t>
  </si>
  <si>
    <t>CPP_008486</t>
  </si>
  <si>
    <t>REFINANCIACION</t>
  </si>
  <si>
    <t>CPP_008020</t>
  </si>
  <si>
    <t>sistemas tecnicos y montaje s.l.</t>
  </si>
  <si>
    <t>CPP_006978</t>
  </si>
  <si>
    <t>BETA CONKRET S.A</t>
  </si>
  <si>
    <t>CPP_006984</t>
  </si>
  <si>
    <t>CONTRATAS Y CONSTRUCCIONES BIKANI S L</t>
  </si>
  <si>
    <t>CPP_006987</t>
  </si>
  <si>
    <t>CAUDEXMOBEL S L</t>
  </si>
  <si>
    <t>CPP_006988</t>
  </si>
  <si>
    <t>RMT MAQUINARIA Y TECNOLOGÍA ALIMENTARIA SA</t>
  </si>
  <si>
    <t>CPP_006989</t>
  </si>
  <si>
    <t>CPP_006992</t>
  </si>
  <si>
    <t>JF MAGUIRE, S.L</t>
  </si>
  <si>
    <t>CPP_006993</t>
  </si>
  <si>
    <t>CPP_006996</t>
  </si>
  <si>
    <t>ACABADOS CEMAR SL</t>
  </si>
  <si>
    <t>CPP_006997</t>
  </si>
  <si>
    <t>CPP_006998</t>
  </si>
  <si>
    <t>CPP_006999</t>
  </si>
  <si>
    <t>CPP_007000</t>
  </si>
  <si>
    <t>JF MAGUIRE, S.L.</t>
  </si>
  <si>
    <t>CPP_007013</t>
  </si>
  <si>
    <t>PROMOTORA INMOBILIARIA LA MEZQUITA SA</t>
  </si>
  <si>
    <t>ROS ROCA INDOX CRYOENERGY S L</t>
  </si>
  <si>
    <t>CPP_007057</t>
  </si>
  <si>
    <t>SISTEMAS TÉCNICOS Y MONTAJE, S L</t>
  </si>
  <si>
    <t>CPP_007074</t>
  </si>
  <si>
    <t>CPP_007075</t>
  </si>
  <si>
    <t>CONSTRUCCIONES RODRIGUEZ LUJAN S L</t>
  </si>
  <si>
    <t>CPP_007085</t>
  </si>
  <si>
    <t>SUCESORES DE PEDRO SORIANO BUFORN S L</t>
  </si>
  <si>
    <t>CPP_007088</t>
  </si>
  <si>
    <t>DISTRIGAL SL</t>
  </si>
  <si>
    <t>CPP_007113</t>
  </si>
  <si>
    <t>ONDOAN SOC COOP</t>
  </si>
  <si>
    <t>CPP_007114</t>
  </si>
  <si>
    <t>CONSTRUCTORA ELIO , S.A</t>
  </si>
  <si>
    <t>CPP_007117</t>
  </si>
  <si>
    <t>TRANSOGUETA, S.A</t>
  </si>
  <si>
    <t>CPP_007118</t>
  </si>
  <si>
    <t>GREGORIO RODRIGUEZ CORROCHANO, S.L</t>
  </si>
  <si>
    <t>CPP_007121</t>
  </si>
  <si>
    <t>INICIATIVAS PARA LA CONSTRUCCIÓN Y OBRA CIVIL,S L</t>
  </si>
  <si>
    <t>CPP_007122</t>
  </si>
  <si>
    <t>CPP_007136</t>
  </si>
  <si>
    <t>CPP_007137</t>
  </si>
  <si>
    <t>EXTRACO, CONSTRUCCIONES E PROXECTOS S .A</t>
  </si>
  <si>
    <t>CPP_007138</t>
  </si>
  <si>
    <t>CONSTRUCCIONES DE OBRAS PUBLICAS E INDUSTRIALES S</t>
  </si>
  <si>
    <t>CPP_007139</t>
  </si>
  <si>
    <t>CPP_007141</t>
  </si>
  <si>
    <t>PERFORACIONES Y CORTES OXITERMICOS, S.L</t>
  </si>
  <si>
    <t>CPP_007142</t>
  </si>
  <si>
    <t>CPP_007145</t>
  </si>
  <si>
    <t>CPP_007151</t>
  </si>
  <si>
    <t>CONSTRUCTORA EDISERPO S L</t>
  </si>
  <si>
    <t>CPP_007155</t>
  </si>
  <si>
    <t>CPP_007156</t>
  </si>
  <si>
    <t>CPP_007157</t>
  </si>
  <si>
    <t>CPP_007158</t>
  </si>
  <si>
    <t>CPP_007160</t>
  </si>
  <si>
    <t>VINFRA S.A</t>
  </si>
  <si>
    <t>CPP_007161</t>
  </si>
  <si>
    <t>CPP_007166</t>
  </si>
  <si>
    <t>CPP_007167</t>
  </si>
  <si>
    <t>CPP_007168</t>
  </si>
  <si>
    <t>CPP_007169</t>
  </si>
  <si>
    <t>CPP_007170</t>
  </si>
  <si>
    <t>RECICLAJES Y DERRIBOS OLITE, S.L</t>
  </si>
  <si>
    <t>CPP_007177</t>
  </si>
  <si>
    <t>CPP_007193</t>
  </si>
  <si>
    <t>HIPUA SL</t>
  </si>
  <si>
    <t>CPP_007194</t>
  </si>
  <si>
    <t>CPP_007196</t>
  </si>
  <si>
    <t>CPP_007197</t>
  </si>
  <si>
    <t>CUEROS Y CURTIDOS PAVON S A</t>
  </si>
  <si>
    <t>CPP_007198</t>
  </si>
  <si>
    <t>COMAPA 2001, S.A</t>
  </si>
  <si>
    <t>CPP_007199</t>
  </si>
  <si>
    <t>CPP_007200</t>
  </si>
  <si>
    <t>CPP_007201</t>
  </si>
  <si>
    <t>CPP_007202</t>
  </si>
  <si>
    <t>TEULADES S A</t>
  </si>
  <si>
    <t>CPP_007203</t>
  </si>
  <si>
    <t>GRUPO EL ARBOL S.L</t>
  </si>
  <si>
    <t>CPP_007205</t>
  </si>
  <si>
    <t>VALERIANO URRUTICOETXEA, S.A</t>
  </si>
  <si>
    <t>CPP_007208</t>
  </si>
  <si>
    <t>CPP_007209</t>
  </si>
  <si>
    <t>CPP_007210</t>
  </si>
  <si>
    <t>GESTION Y EJECUCION DE OBRA CIVIL S A</t>
  </si>
  <si>
    <t>CPP_007302</t>
  </si>
  <si>
    <t>CPP_007313</t>
  </si>
  <si>
    <t>MATARO INVERSORES</t>
  </si>
  <si>
    <t>CPP_007539</t>
  </si>
  <si>
    <t>VALGRAF EUROPA SL</t>
  </si>
  <si>
    <t>CPP_007545</t>
  </si>
  <si>
    <t>VALGRAF EROPA SL</t>
  </si>
  <si>
    <t>CPP_007580</t>
  </si>
  <si>
    <t>CPP_007628</t>
  </si>
  <si>
    <t>CPP_007718</t>
  </si>
  <si>
    <t>CPP_007720</t>
  </si>
  <si>
    <t>ALBAIDA INFRAESTRUCTURAS S.A</t>
  </si>
  <si>
    <t>CPP_007722</t>
  </si>
  <si>
    <t>CPP_007731</t>
  </si>
  <si>
    <t>CPP_007732</t>
  </si>
  <si>
    <t>ALQUILERES KOROSTI, S.L</t>
  </si>
  <si>
    <t>CPP_007734</t>
  </si>
  <si>
    <t>CONSTRUCTORA SAN JOSE SA</t>
  </si>
  <si>
    <t>CPP_007738</t>
  </si>
  <si>
    <t>MOLTUANDUJAR SL</t>
  </si>
  <si>
    <t>CPP_007743</t>
  </si>
  <si>
    <t>ASTILLEROS AMILIBIA UNTZIOLAK S L</t>
  </si>
  <si>
    <t>CPP_007757</t>
  </si>
  <si>
    <t>CPP_007761</t>
  </si>
  <si>
    <t>CPP_007772</t>
  </si>
  <si>
    <t>ZAROSAN CONSTRUCCIONES Y REFORMAS SL</t>
  </si>
  <si>
    <t>CPP_007787</t>
  </si>
  <si>
    <t>CPP_007795</t>
  </si>
  <si>
    <t>AGENCIA SERVICIOS MENSAJERÍA S A</t>
  </si>
  <si>
    <t>CPP_007796</t>
  </si>
  <si>
    <t>CPP_007797</t>
  </si>
  <si>
    <t>NEPTRONIX, S.L.</t>
  </si>
  <si>
    <t>CPP_007798</t>
  </si>
  <si>
    <t>BELINPAT SL</t>
  </si>
  <si>
    <t>CPP_007799</t>
  </si>
  <si>
    <t>CPP_007800</t>
  </si>
  <si>
    <t>CPP_007801</t>
  </si>
  <si>
    <t>CPP_007842</t>
  </si>
  <si>
    <t>CPP_007843</t>
  </si>
  <si>
    <t>CPP_007844</t>
  </si>
  <si>
    <t>CPP_007847</t>
  </si>
  <si>
    <t>TRANSOGUETA, S.A.</t>
  </si>
  <si>
    <t>CPP_007873</t>
  </si>
  <si>
    <t>CPP_007878</t>
  </si>
  <si>
    <t>CPP_007902</t>
  </si>
  <si>
    <t>COHIDRANE SUR SL</t>
  </si>
  <si>
    <t>CPP_007903</t>
  </si>
  <si>
    <t>CPP_007904</t>
  </si>
  <si>
    <t>CPP_007990</t>
  </si>
  <si>
    <t>CPP_008057</t>
  </si>
  <si>
    <t>MATARO INVERSIONES FOCALIZADAS SL</t>
  </si>
  <si>
    <t>CPP_008058</t>
  </si>
  <si>
    <t>CPP_008071</t>
  </si>
  <si>
    <t>CPP_008074</t>
  </si>
  <si>
    <t>TRANSOKEY S.L.</t>
  </si>
  <si>
    <t>CPP_009999</t>
  </si>
  <si>
    <t>Hipoteca sobre piso calle perales</t>
  </si>
  <si>
    <t>CPP_006974</t>
  </si>
  <si>
    <t>REP. COCHE</t>
  </si>
  <si>
    <t>CPP_006976</t>
  </si>
  <si>
    <t>MOBILIARIO</t>
  </si>
  <si>
    <t>CPP_006979</t>
  </si>
  <si>
    <t>OTROS</t>
  </si>
  <si>
    <t>CPP_006980</t>
  </si>
  <si>
    <t>Estudios</t>
  </si>
  <si>
    <t>CPP_006981</t>
  </si>
  <si>
    <t>Menaje</t>
  </si>
  <si>
    <t>CPP_006982</t>
  </si>
  <si>
    <t>Boda</t>
  </si>
  <si>
    <t>CPP_006983</t>
  </si>
  <si>
    <t>Financiacion</t>
  </si>
  <si>
    <t>CPP_006990</t>
  </si>
  <si>
    <t>Refinanciacion</t>
  </si>
  <si>
    <t>CPP_006991</t>
  </si>
  <si>
    <t>Reforma casa</t>
  </si>
  <si>
    <t>CPP_007033</t>
  </si>
  <si>
    <t>Reforma de casa</t>
  </si>
  <si>
    <t>CPP_007034</t>
  </si>
  <si>
    <t>Estetica</t>
  </si>
  <si>
    <t>CPP_007035</t>
  </si>
  <si>
    <t>CPP_007037</t>
  </si>
  <si>
    <t>Reparar vehículo</t>
  </si>
  <si>
    <t>CPP_007038</t>
  </si>
  <si>
    <t>CPP_007039</t>
  </si>
  <si>
    <t>CPP_007040</t>
  </si>
  <si>
    <t>CPP_007041</t>
  </si>
  <si>
    <t>Otros</t>
  </si>
  <si>
    <t>CPP_007042</t>
  </si>
  <si>
    <t>otros</t>
  </si>
  <si>
    <t>CPP_007043</t>
  </si>
  <si>
    <t>CPP_007044</t>
  </si>
  <si>
    <t>CPP_007046</t>
  </si>
  <si>
    <t>CPP_007047</t>
  </si>
  <si>
    <t>Celebraciones</t>
  </si>
  <si>
    <t>CPP_007050</t>
  </si>
  <si>
    <t>CPP_007052</t>
  </si>
  <si>
    <t>CPP_007053</t>
  </si>
  <si>
    <t>CPP_007055</t>
  </si>
  <si>
    <t>Rep. Vehículo</t>
  </si>
  <si>
    <t>CPP_007056</t>
  </si>
  <si>
    <t>CPP_007058</t>
  </si>
  <si>
    <t>CPP_007059</t>
  </si>
  <si>
    <t>Ref, casa</t>
  </si>
  <si>
    <t>CPP_007071</t>
  </si>
  <si>
    <t>CPP_007081</t>
  </si>
  <si>
    <t>CPP_007082</t>
  </si>
  <si>
    <t>CPP_007083</t>
  </si>
  <si>
    <t>Rep. Veiculo</t>
  </si>
  <si>
    <t>CPP_007093</t>
  </si>
  <si>
    <t>CPP_007094</t>
  </si>
  <si>
    <t>CPP_007119</t>
  </si>
  <si>
    <t>CPP_007124</t>
  </si>
  <si>
    <t>reforma casa</t>
  </si>
  <si>
    <t>CPP_007125</t>
  </si>
  <si>
    <t>CPP_007126</t>
  </si>
  <si>
    <t>CPP_007127</t>
  </si>
  <si>
    <t>CPP_007135</t>
  </si>
  <si>
    <t>CPP_007146</t>
  </si>
  <si>
    <t>CPP_007147</t>
  </si>
  <si>
    <t>CPP_007150</t>
  </si>
  <si>
    <t>CPP_007153</t>
  </si>
  <si>
    <t>CPP_007159</t>
  </si>
  <si>
    <t>Inicio de negocio</t>
  </si>
  <si>
    <t>CPP_007163</t>
  </si>
  <si>
    <t>Ref. casa</t>
  </si>
  <si>
    <t>CPP_007165</t>
  </si>
  <si>
    <t>CPP_007173</t>
  </si>
  <si>
    <t>CPP_007174</t>
  </si>
  <si>
    <t>CPP_007215</t>
  </si>
  <si>
    <t>CPP_007227</t>
  </si>
  <si>
    <t>CPP_007230</t>
  </si>
  <si>
    <t>CPP_007234</t>
  </si>
  <si>
    <t>CPP_007235</t>
  </si>
  <si>
    <t>CPP_007236</t>
  </si>
  <si>
    <t>CPP_007473</t>
  </si>
  <si>
    <t>CPP_007487</t>
  </si>
  <si>
    <t>CPP_007489</t>
  </si>
  <si>
    <t>VIAJES</t>
  </si>
  <si>
    <t>CANCELAR CREDITO</t>
  </si>
  <si>
    <t>FURGONETA</t>
  </si>
  <si>
    <t>ARREGLAR JARDIN</t>
  </si>
  <si>
    <t>INICIO DE ESCUELA</t>
  </si>
  <si>
    <t>GASTOS IMPREVIS..</t>
  </si>
  <si>
    <t>GASTOS MEDICOS</t>
  </si>
  <si>
    <t>VIAJE AL PERU</t>
  </si>
  <si>
    <t>PROBLEMA SALUD</t>
  </si>
  <si>
    <t>Intentar rep. Coche</t>
  </si>
  <si>
    <t>Seat Leon</t>
  </si>
  <si>
    <t>REFORMA</t>
  </si>
  <si>
    <t>REFORMA CASA</t>
  </si>
  <si>
    <t>CPP_008456</t>
  </si>
  <si>
    <t>SUPERMERCADOS LIDEL</t>
  </si>
  <si>
    <t>CPP_007940</t>
  </si>
  <si>
    <t>CPP_005401</t>
  </si>
  <si>
    <t>Judicial</t>
  </si>
  <si>
    <t>CPP_005630</t>
  </si>
  <si>
    <t>CPP_005736</t>
  </si>
  <si>
    <t>CPP_005817</t>
  </si>
  <si>
    <t>CPP_005860</t>
  </si>
  <si>
    <t>CPP_005808</t>
  </si>
  <si>
    <t>CPP_005783</t>
  </si>
  <si>
    <t>CPP_006205</t>
  </si>
  <si>
    <t>CPP_007148</t>
  </si>
  <si>
    <t>CPP_007232</t>
  </si>
  <si>
    <t>CPP_005181</t>
  </si>
  <si>
    <t>CPP_005301</t>
  </si>
  <si>
    <t>CPP_005461</t>
  </si>
  <si>
    <t>CPP_005778</t>
  </si>
  <si>
    <t>CPP_005956</t>
  </si>
  <si>
    <t>CPP_005861</t>
  </si>
  <si>
    <t>CPP_005918</t>
  </si>
  <si>
    <t>CPP_006916</t>
  </si>
  <si>
    <t>CPP_004961</t>
  </si>
  <si>
    <t>CPP_005102</t>
  </si>
  <si>
    <t>CPP_005242</t>
  </si>
  <si>
    <t>CPP_005341</t>
  </si>
  <si>
    <t>CPP_005485</t>
  </si>
  <si>
    <t>CPP_005561</t>
  </si>
  <si>
    <t>CPP_005858</t>
  </si>
  <si>
    <t>CPP_005802</t>
  </si>
  <si>
    <t>CPP_005866</t>
  </si>
  <si>
    <t>CPP_005881</t>
  </si>
  <si>
    <t>CPP_005914</t>
  </si>
  <si>
    <t>CPP_006913</t>
  </si>
  <si>
    <t>CPP_005081</t>
  </si>
  <si>
    <t>CPP_005222</t>
  </si>
  <si>
    <t>CPP_005421</t>
  </si>
  <si>
    <t>CPP_005502</t>
  </si>
  <si>
    <t>CPP_005601</t>
  </si>
  <si>
    <t>CPP_005854</t>
  </si>
  <si>
    <t>CPP_005922</t>
  </si>
  <si>
    <t>CPP_005803</t>
  </si>
  <si>
    <t>CPP_005874</t>
  </si>
  <si>
    <t>CPP_005061</t>
  </si>
  <si>
    <t>CPP_005343</t>
  </si>
  <si>
    <t>CPP_005625</t>
  </si>
  <si>
    <t>CPP_005665</t>
  </si>
  <si>
    <t>CPP_005777</t>
  </si>
  <si>
    <t>CPP_005833</t>
  </si>
  <si>
    <t>CPP_005804</t>
  </si>
  <si>
    <t>CPP_005815</t>
  </si>
  <si>
    <t>CPP_005741</t>
  </si>
  <si>
    <t>CPP_005913</t>
  </si>
  <si>
    <t>CPP_004965</t>
  </si>
  <si>
    <t>CPP_005101</t>
  </si>
  <si>
    <t>CPP_005281</t>
  </si>
  <si>
    <t>CPP_005501</t>
  </si>
  <si>
    <t>CPP_005734</t>
  </si>
  <si>
    <t>CPP_006159</t>
  </si>
  <si>
    <t>CPP_006660</t>
  </si>
  <si>
    <t>CPP_005122</t>
  </si>
  <si>
    <t>CPP_005161</t>
  </si>
  <si>
    <t>CPP_005201</t>
  </si>
  <si>
    <t>CPP_005223</t>
  </si>
  <si>
    <t>CPP_005225</t>
  </si>
  <si>
    <t>CPP_005261</t>
  </si>
  <si>
    <t>CPP_005361</t>
  </si>
  <si>
    <t>CPP_005381</t>
  </si>
  <si>
    <t>CPP_005441</t>
  </si>
  <si>
    <t>CPP_005642</t>
  </si>
  <si>
    <t>CPP_005668</t>
  </si>
  <si>
    <t>CPP_005671</t>
  </si>
  <si>
    <t>CPP_005541</t>
  </si>
  <si>
    <t>CPP_005622</t>
  </si>
  <si>
    <t>CPP_005807</t>
  </si>
  <si>
    <t>CPP_005809</t>
  </si>
  <si>
    <t>CPP_005955</t>
  </si>
  <si>
    <t>CPP_006887</t>
  </si>
  <si>
    <t>CPP_004963</t>
  </si>
  <si>
    <t>CPP_005486</t>
  </si>
  <si>
    <t>CPP_005603</t>
  </si>
  <si>
    <t>CPP_005834</t>
  </si>
  <si>
    <t>CPP_005810</t>
  </si>
  <si>
    <t>CPP_005797</t>
  </si>
  <si>
    <t>CPP_006875</t>
  </si>
  <si>
    <t>GREGORIO RODRIGUEZ CORROCHANO, S.L.</t>
  </si>
  <si>
    <t>CPP_006934</t>
  </si>
  <si>
    <t>VALERIANO URRUTICOETXEA, S.A.</t>
  </si>
  <si>
    <t>CPP_006941</t>
  </si>
  <si>
    <t>CPP_006893</t>
  </si>
  <si>
    <t>CPP_006890</t>
  </si>
  <si>
    <t>MARMOLES Y GRANITOS CARMENA S L</t>
  </si>
  <si>
    <t>CPP_006891</t>
  </si>
  <si>
    <t>CPP_006711</t>
  </si>
  <si>
    <t>CPP_006713</t>
  </si>
  <si>
    <t>CPP_006716</t>
  </si>
  <si>
    <t>URBIALBA S L</t>
  </si>
  <si>
    <t>CPP_006782</t>
  </si>
  <si>
    <t>CPP_006750</t>
  </si>
  <si>
    <t>CPP_006921</t>
  </si>
  <si>
    <t>CPP_006299</t>
  </si>
  <si>
    <t>OPROLER OBRAS Y PROYECTOS, S.L.</t>
  </si>
  <si>
    <t>CPP_006930</t>
  </si>
  <si>
    <t>CPP_006929</t>
  </si>
  <si>
    <t>CPP_006931</t>
  </si>
  <si>
    <t>CPP_006937</t>
  </si>
  <si>
    <t>CPP_006956</t>
  </si>
  <si>
    <t>EPTISA SERVICIOS DE INGENIERA S L</t>
  </si>
  <si>
    <t>CPP_006885</t>
  </si>
  <si>
    <t>SAV-DAM-IDESER UTE XI CARIÑENA</t>
  </si>
  <si>
    <t>CPP_006322</t>
  </si>
  <si>
    <t>CPP_006939</t>
  </si>
  <si>
    <t>BYCO S A</t>
  </si>
  <si>
    <t>CPP_006938</t>
  </si>
  <si>
    <t>CPP_006919</t>
  </si>
  <si>
    <t>CPP_006918</t>
  </si>
  <si>
    <t>CPP_006920</t>
  </si>
  <si>
    <t>CPP_006923</t>
  </si>
  <si>
    <t>INSTAL-LACIONS I SERVEIS TECNICS LLEIDA, S L</t>
  </si>
  <si>
    <t>CPP_006922</t>
  </si>
  <si>
    <t>TORREVIÑAS SLU</t>
  </si>
  <si>
    <t>CPP_006928</t>
  </si>
  <si>
    <t>CPP_006489</t>
  </si>
  <si>
    <t>CPP_006498</t>
  </si>
  <si>
    <t>RIEGOS Y MONTAJES LA MANCHA SL</t>
  </si>
  <si>
    <t>CPP_006518</t>
  </si>
  <si>
    <t>SUAVIZANTES Y PLASTIFICANTES BITUMINOSOS, S.L.</t>
  </si>
  <si>
    <t>CPP_006684</t>
  </si>
  <si>
    <t>RAPIDFARMA S L</t>
  </si>
  <si>
    <t>CPP_006690</t>
  </si>
  <si>
    <t>EMECE SERIGRAFIA TAMPOGRAFIA S L</t>
  </si>
  <si>
    <t>CPP_006693</t>
  </si>
  <si>
    <t>CPP_006697</t>
  </si>
  <si>
    <t>HERMANOS REVILLA  S A</t>
  </si>
  <si>
    <t>CPP_006701</t>
  </si>
  <si>
    <t>CPP_006573</t>
  </si>
  <si>
    <t>SUMINISTROS ELÉCTRICOS JARAMA S L</t>
  </si>
  <si>
    <t>CPP_006738</t>
  </si>
  <si>
    <t xml:space="preserve">CONSTRUCCIONES SERROT S A </t>
  </si>
  <si>
    <t>CPP_006652</t>
  </si>
  <si>
    <t>CPP_006656</t>
  </si>
  <si>
    <t>CPP_006654</t>
  </si>
  <si>
    <t>CPP_006933</t>
  </si>
  <si>
    <t>CPP_006932</t>
  </si>
  <si>
    <t>FOMENTO DE CONSTRUCCIONES Y CONTRATAS S A</t>
  </si>
  <si>
    <t>CPP_007018</t>
  </si>
  <si>
    <t>CPP_007015</t>
  </si>
  <si>
    <t>CPP_007014</t>
  </si>
  <si>
    <t>CPP_006504</t>
  </si>
  <si>
    <t>CPP_006791</t>
  </si>
  <si>
    <t>CPP_006820</t>
  </si>
  <si>
    <t xml:space="preserve">VIMAC S A </t>
  </si>
  <si>
    <t>CPP_006503</t>
  </si>
  <si>
    <t>CPP_006478</t>
  </si>
  <si>
    <t>CPP_006799</t>
  </si>
  <si>
    <t>CONSTRUCCIONES TECAR 2004 S L</t>
  </si>
  <si>
    <t>CPP_006962</t>
  </si>
  <si>
    <t>INVERSIONES HERGAMO S L</t>
  </si>
  <si>
    <t>CPP_006961</t>
  </si>
  <si>
    <t>ASISTTEL SERVICIOS ASISTENCIALES SA</t>
  </si>
  <si>
    <t>CPP_006508</t>
  </si>
  <si>
    <t>COMERCIANTES ELBRUNI S L</t>
  </si>
  <si>
    <t>CPP_006519</t>
  </si>
  <si>
    <t>CPP_006534</t>
  </si>
  <si>
    <t>CPP_006575</t>
  </si>
  <si>
    <t>CPP_006797</t>
  </si>
  <si>
    <t>ALQUILERES KOROSTI, S.L.</t>
  </si>
  <si>
    <t>CPP_006808</t>
  </si>
  <si>
    <t>CPP_006947</t>
  </si>
  <si>
    <t>CPP_006986</t>
  </si>
  <si>
    <t xml:space="preserve">TEULADES S A </t>
  </si>
  <si>
    <t>CPP_006985</t>
  </si>
  <si>
    <t>CPP_006657</t>
  </si>
  <si>
    <t>CPP_006683</t>
  </si>
  <si>
    <t>CPP_006703</t>
  </si>
  <si>
    <t>CPP_006702</t>
  </si>
  <si>
    <t>CPP_006821</t>
  </si>
  <si>
    <t>CPP_006833</t>
  </si>
  <si>
    <t>TRACAT GABINET D´ARQUITECTURA TECNICA SL</t>
  </si>
  <si>
    <t>CPP_006973</t>
  </si>
  <si>
    <t>CPP_006644</t>
  </si>
  <si>
    <t>CONSTRUCCIONES FRANCES , S A</t>
  </si>
  <si>
    <t>CPP_006953</t>
  </si>
  <si>
    <t>CPP_006955</t>
  </si>
  <si>
    <t>CPP_006691</t>
  </si>
  <si>
    <t>CPP_006700</t>
  </si>
  <si>
    <t>CPP_006699</t>
  </si>
  <si>
    <t>CPP_006710</t>
  </si>
  <si>
    <t>CPP_006749</t>
  </si>
  <si>
    <t>CPP_006748</t>
  </si>
  <si>
    <t>CPP_006759</t>
  </si>
  <si>
    <t>CPP_006765</t>
  </si>
  <si>
    <t>CPP_006860</t>
  </si>
  <si>
    <t>CPP_006858</t>
  </si>
  <si>
    <t>BETA CONKRET S.A.</t>
  </si>
  <si>
    <t>CPP_006295</t>
  </si>
  <si>
    <t>CPP_006500</t>
  </si>
  <si>
    <t>CPP_006300</t>
  </si>
  <si>
    <t>CPP_006305</t>
  </si>
  <si>
    <t>CPP_006301</t>
  </si>
  <si>
    <t>CPP_006399</t>
  </si>
  <si>
    <t>CPP_006839</t>
  </si>
  <si>
    <t>CPP_006944</t>
  </si>
  <si>
    <t xml:space="preserve">ORTIZ CONSTRUCCIONES Y PROYECTOS S A </t>
  </si>
  <si>
    <t>CPP_006715</t>
  </si>
  <si>
    <t>CPP_006817</t>
  </si>
  <si>
    <t>CPP_006790</t>
  </si>
  <si>
    <t>CPP_006874</t>
  </si>
  <si>
    <t>CPP_006739</t>
  </si>
  <si>
    <t>CPP_006741</t>
  </si>
  <si>
    <t>CPP_006742</t>
  </si>
  <si>
    <t>CPP_006800</t>
  </si>
  <si>
    <t>CPP_006809</t>
  </si>
  <si>
    <t>CPP_006810</t>
  </si>
  <si>
    <t>CPP_006807</t>
  </si>
  <si>
    <t>CPP_006805</t>
  </si>
  <si>
    <t>CPP_006804</t>
  </si>
  <si>
    <t>CPP_006819</t>
  </si>
  <si>
    <t>CPP_006884</t>
  </si>
  <si>
    <t>CPP_006945</t>
  </si>
  <si>
    <t>PUERTO CALERO MARINAS S L</t>
  </si>
  <si>
    <t>CECOSA SUPERMERCADOS S L</t>
  </si>
  <si>
    <t>CPP_006758</t>
  </si>
  <si>
    <t>CPP_006757</t>
  </si>
  <si>
    <t>CPP_006658</t>
  </si>
  <si>
    <t>CPP_006704</t>
  </si>
  <si>
    <t>CPP_006707</t>
  </si>
  <si>
    <t>RECICLAJES Y DERRIBOS OLITE, S.L.</t>
  </si>
  <si>
    <t>CPP_006653</t>
  </si>
  <si>
    <t>CONSTRUCCIONES Y SERVICIOS FAUS ,S A</t>
  </si>
  <si>
    <t>CPP_006655</t>
  </si>
  <si>
    <t>CPP_006712</t>
  </si>
  <si>
    <t>CPP_006792</t>
  </si>
  <si>
    <t>CPP_006854</t>
  </si>
  <si>
    <t>CPP_006855</t>
  </si>
  <si>
    <t>CPP_006784</t>
  </si>
  <si>
    <t>CPP_006783</t>
  </si>
  <si>
    <t>CPP_006641</t>
  </si>
  <si>
    <t>CPP_006643</t>
  </si>
  <si>
    <t>CPP_006642</t>
  </si>
  <si>
    <t>CPP_006696</t>
  </si>
  <si>
    <t>CPP_006705</t>
  </si>
  <si>
    <t>CPP_006706</t>
  </si>
  <si>
    <t>CPP_006806</t>
  </si>
  <si>
    <t>CPP_006824</t>
  </si>
  <si>
    <t>CPP_006487</t>
  </si>
  <si>
    <t>CPP_006659</t>
  </si>
  <si>
    <t>CPP_006743</t>
  </si>
  <si>
    <t>CPP_006499</t>
  </si>
  <si>
    <t>CPP_006520</t>
  </si>
  <si>
    <t xml:space="preserve">GRUPO EL ARBOL DISTRIBUCION Y SUPERMERCADOS S A </t>
  </si>
  <si>
    <t>CPP_006490</t>
  </si>
  <si>
    <t>CPP_006501</t>
  </si>
  <si>
    <t>CPP_006682</t>
  </si>
  <si>
    <t>CPP_006276</t>
  </si>
  <si>
    <t>CPP_006277</t>
  </si>
  <si>
    <t>CPP_007298</t>
  </si>
  <si>
    <t>PROVISIONES DE MADERA DE CONSTRUCCIÓN S L</t>
  </si>
  <si>
    <t>CPP_007616</t>
  </si>
  <si>
    <t>TRABAJOS METÁLICOS EGARENSES S A</t>
  </si>
  <si>
    <t>CPP_007632</t>
  </si>
  <si>
    <t>CPP_007491</t>
  </si>
  <si>
    <t>CPP_007643</t>
  </si>
  <si>
    <t>CPP_007640</t>
  </si>
  <si>
    <t>CPP_007698</t>
  </si>
  <si>
    <t>LISART INDUSTRIAL LEVANTINA SL</t>
  </si>
  <si>
    <t>CPP_007707</t>
  </si>
  <si>
    <t>ESTRUCTURAS Y CIMENTACIONES IBIZA SL</t>
  </si>
  <si>
    <t>CPP_007063</t>
  </si>
  <si>
    <t>CPP_007068</t>
  </si>
  <si>
    <t>CPP_007067</t>
  </si>
  <si>
    <t>CPP_007087</t>
  </si>
  <si>
    <t>CPP_007883</t>
  </si>
  <si>
    <t>CPP_007884</t>
  </si>
  <si>
    <t>CPP_007885</t>
  </si>
  <si>
    <t>CPP_007891</t>
  </si>
  <si>
    <t>CPP_007894</t>
  </si>
  <si>
    <t>CPP_007893</t>
  </si>
  <si>
    <t>CPP_007895</t>
  </si>
  <si>
    <t>FUNDACION BOBATH</t>
  </si>
  <si>
    <t>CPP_007079</t>
  </si>
  <si>
    <t>CPP_007143</t>
  </si>
  <si>
    <t>CPP_007896</t>
  </si>
  <si>
    <t>CPP_007901</t>
  </si>
  <si>
    <t>CPP_007263</t>
  </si>
  <si>
    <t>CPP_007212</t>
  </si>
  <si>
    <t>CPP_007241</t>
  </si>
  <si>
    <t>CPP_007954</t>
  </si>
  <si>
    <t>CPP_007953</t>
  </si>
  <si>
    <t>CPP_007282</t>
  </si>
  <si>
    <t>CPP_007283</t>
  </si>
  <si>
    <t>CPP_007913</t>
  </si>
  <si>
    <t>HISPAMADRID PRODUCTOS SL</t>
  </si>
  <si>
    <t>CPP_007336</t>
  </si>
  <si>
    <t>CPP_007337</t>
  </si>
  <si>
    <t>CPP_007876</t>
  </si>
  <si>
    <t>CPP_007874</t>
  </si>
  <si>
    <t>CPP_007076</t>
  </si>
  <si>
    <t>CPP_007077</t>
  </si>
  <si>
    <t>CPP_007377</t>
  </si>
  <si>
    <t>CPP_007948</t>
  </si>
  <si>
    <t>CPP_007642</t>
  </si>
  <si>
    <t>CPP_007631</t>
  </si>
  <si>
    <t>CPP_007621</t>
  </si>
  <si>
    <t>CPP_007627</t>
  </si>
  <si>
    <t>ARTE EN MARMOLES Y GRANITOS SL</t>
  </si>
  <si>
    <t>CPP_007916</t>
  </si>
  <si>
    <t>TRANSPORTES ABENGOZA SL</t>
  </si>
  <si>
    <t>CPP_007985</t>
  </si>
  <si>
    <t>TOURLINE EXPRESS MENSAJERÍA SL</t>
  </si>
  <si>
    <t>CPP_007238</t>
  </si>
  <si>
    <t>CPP_007936</t>
  </si>
  <si>
    <t>CPP_007316</t>
  </si>
  <si>
    <t>ELECTROMAR COMUNICACIÓN SL</t>
  </si>
  <si>
    <t>CPP_007370</t>
  </si>
  <si>
    <t>CPP_007365</t>
  </si>
  <si>
    <t>CPP_007733</t>
  </si>
  <si>
    <t>CPP_007982</t>
  </si>
  <si>
    <t>CPP_007983</t>
  </si>
  <si>
    <t>CPP_007354</t>
  </si>
  <si>
    <t>CPP_007398</t>
  </si>
  <si>
    <t>DESARROLLOS LOGISTICOS DE LLOBREGAT S L</t>
  </si>
  <si>
    <t>CPP_007393</t>
  </si>
  <si>
    <t>CPP_007428</t>
  </si>
  <si>
    <t>CPP_007420</t>
  </si>
  <si>
    <t>TURMAN INVERSIONES SL</t>
  </si>
  <si>
    <t>CPP_007414</t>
  </si>
  <si>
    <t>COMPAÑIA DE EFICIENCIA Y SERVICIOS INTEGRALES SL</t>
  </si>
  <si>
    <t>CPP_007417</t>
  </si>
  <si>
    <t>CPP_007415</t>
  </si>
  <si>
    <t>CPP_007763</t>
  </si>
  <si>
    <t>ERCROS, SA</t>
  </si>
  <si>
    <t>CPP_007418</t>
  </si>
  <si>
    <t>CPP_007421</t>
  </si>
  <si>
    <t>CPP_007461</t>
  </si>
  <si>
    <t>IMPULSA GRUPO ORTIZ, S L</t>
  </si>
  <si>
    <t>CPP_007419</t>
  </si>
  <si>
    <t>CPP_007450</t>
  </si>
  <si>
    <t>DEMOLICIONES TÉCNICAS, S A</t>
  </si>
  <si>
    <t>CPP_007451</t>
  </si>
  <si>
    <t>CPP_007458</t>
  </si>
  <si>
    <t>CPP_007460</t>
  </si>
  <si>
    <t>CPP_007469</t>
  </si>
  <si>
    <t>CPP_007495</t>
  </si>
  <si>
    <t>ICARO GLOBAL SOLUTIONS , SL</t>
  </si>
  <si>
    <t>CPP_007942</t>
  </si>
  <si>
    <t>CPP_007941</t>
  </si>
  <si>
    <t>CPP_007455</t>
  </si>
  <si>
    <t>CPP_007497</t>
  </si>
  <si>
    <t>CPP_007534</t>
  </si>
  <si>
    <t>CPP_007792</t>
  </si>
  <si>
    <t>ASTRO EUROPA SL</t>
  </si>
  <si>
    <t>CPP_007791</t>
  </si>
  <si>
    <t>CPP_007546</t>
  </si>
  <si>
    <t>CPP_007573</t>
  </si>
  <si>
    <t>BENITO AGRA E HIJOS SL</t>
  </si>
  <si>
    <t>CPP_007635</t>
  </si>
  <si>
    <t>CPP_007593</t>
  </si>
  <si>
    <t>CPP_007600</t>
  </si>
  <si>
    <t>CPP_007608</t>
  </si>
  <si>
    <t>SISTEMAS DE CAUDAL HIDRAULICO SL</t>
  </si>
  <si>
    <t>CPP_007614</t>
  </si>
  <si>
    <t>TECNOSEFI,  S L</t>
  </si>
  <si>
    <t>CPP_007624</t>
  </si>
  <si>
    <t>CPP_007633</t>
  </si>
  <si>
    <t>CPP_007709</t>
  </si>
  <si>
    <t>CPP_007211</t>
  </si>
  <si>
    <t>CPP_007372</t>
  </si>
  <si>
    <t>CPP_007397</t>
  </si>
  <si>
    <t>CPP_007427</t>
  </si>
  <si>
    <t>CPP_007551</t>
  </si>
  <si>
    <t>CPP_007577</t>
  </si>
  <si>
    <t>CPP_007557</t>
  </si>
  <si>
    <t>CPP_007561</t>
  </si>
  <si>
    <t>CPP_007559</t>
  </si>
  <si>
    <t>CPP_007558</t>
  </si>
  <si>
    <t>CPP_007562</t>
  </si>
  <si>
    <t>CPP_007563</t>
  </si>
  <si>
    <t>CARMIEL WOOL SL</t>
  </si>
  <si>
    <t>CPP_007452</t>
  </si>
  <si>
    <t>CPP_007468</t>
  </si>
  <si>
    <t>CPP_007601</t>
  </si>
  <si>
    <t>CPP_007629</t>
  </si>
  <si>
    <t>CPP_007619</t>
  </si>
  <si>
    <t>SYSTEMS MAINTENANCE SERVICES EUROPA, SA</t>
  </si>
  <si>
    <t>CPP_007144</t>
  </si>
  <si>
    <t>CPP_007484</t>
  </si>
  <si>
    <t>CPP_007480</t>
  </si>
  <si>
    <t>CPP_007481</t>
  </si>
  <si>
    <t>CPP_007615</t>
  </si>
  <si>
    <t>SEMARK AC GROUP SA</t>
  </si>
  <si>
    <t>CPP_007669</t>
  </si>
  <si>
    <t>DUBIDU ESTUDIO SL</t>
  </si>
  <si>
    <t>CPP_007214</t>
  </si>
  <si>
    <t>CPP_007213</t>
  </si>
  <si>
    <t>CPP_007696</t>
  </si>
  <si>
    <t>CPP_007702</t>
  </si>
  <si>
    <t>CPP_007239</t>
  </si>
  <si>
    <t>CPP_007355</t>
  </si>
  <si>
    <t>CPP_007547</t>
  </si>
  <si>
    <t>CPP_007548</t>
  </si>
  <si>
    <t>CPP_007329</t>
  </si>
  <si>
    <t>CPP_007328</t>
  </si>
  <si>
    <t>CPP_007327</t>
  </si>
  <si>
    <t>CPP_007371</t>
  </si>
  <si>
    <t>CPP_007416</t>
  </si>
  <si>
    <t>CPP_007425</t>
  </si>
  <si>
    <t>CPP_007424</t>
  </si>
  <si>
    <t>CPP_007476</t>
  </si>
  <si>
    <t>CPP_007552</t>
  </si>
  <si>
    <t>CPP_007560</t>
  </si>
  <si>
    <t>CPP_007576</t>
  </si>
  <si>
    <t>CPP_007575</t>
  </si>
  <si>
    <t>CPP_007426</t>
  </si>
  <si>
    <t>CPP_007422</t>
  </si>
  <si>
    <t>CPP_007482</t>
  </si>
  <si>
    <t>CPP_007486</t>
  </si>
  <si>
    <t>CPP_007611</t>
  </si>
  <si>
    <t>CPP_007641</t>
  </si>
  <si>
    <t>CPP_007602</t>
  </si>
  <si>
    <t>CPP_007637</t>
  </si>
  <si>
    <t>CPP_007598</t>
  </si>
  <si>
    <t>CPP_007636</t>
  </si>
  <si>
    <t>CPP_007630</t>
  </si>
  <si>
    <t>CPP_007579</t>
  </si>
  <si>
    <t>CPP_007786</t>
  </si>
  <si>
    <t>EFFORT RECURSOS HUMANOS ETT SL</t>
  </si>
  <si>
    <t>CPP_007078</t>
  </si>
  <si>
    <t>CPP_007091</t>
  </si>
  <si>
    <t>CPP_007092</t>
  </si>
  <si>
    <t>CPP_007625</t>
  </si>
  <si>
    <t>CPP_007607</t>
  </si>
  <si>
    <t>CPP_007623</t>
  </si>
  <si>
    <t>CPP_007620</t>
  </si>
  <si>
    <t>CPP_007609</t>
  </si>
  <si>
    <t>CPP_007612</t>
  </si>
  <si>
    <t>CPP_007613</t>
  </si>
  <si>
    <t>CPP_007618</t>
  </si>
  <si>
    <t>CPP_007459</t>
  </si>
  <si>
    <t>CPP_007477</t>
  </si>
  <si>
    <t>CPP_007485</t>
  </si>
  <si>
    <t>CPP_007790</t>
  </si>
  <si>
    <t>CPP_007789</t>
  </si>
  <si>
    <t>CPP_007064</t>
  </si>
  <si>
    <t>CPP_007062</t>
  </si>
  <si>
    <t>CPP_007065</t>
  </si>
  <si>
    <t>CPP_007396</t>
  </si>
  <si>
    <t>CPP_007456</t>
  </si>
  <si>
    <t>CPP_007462</t>
  </si>
  <si>
    <t>CPP_007478</t>
  </si>
  <si>
    <t>CPP_007483</t>
  </si>
  <si>
    <t>CPP_007498</t>
  </si>
  <si>
    <t>CPP_007494</t>
  </si>
  <si>
    <t>CPP_007762</t>
  </si>
  <si>
    <t>CPP_007775</t>
  </si>
  <si>
    <t>CPP_007776</t>
  </si>
  <si>
    <t>CARTUJA INMOBILIARIA SA</t>
  </si>
  <si>
    <t>CPP_007788</t>
  </si>
  <si>
    <t>CPP_007639</t>
  </si>
  <si>
    <t>CPP_007634</t>
  </si>
  <si>
    <t>CPP_007654</t>
  </si>
  <si>
    <t>CPP_007653</t>
  </si>
  <si>
    <t>CPP_007697</t>
  </si>
  <si>
    <t>CPP_007090</t>
  </si>
  <si>
    <t>CPP_007207</t>
  </si>
  <si>
    <t>CPP_007703</t>
  </si>
  <si>
    <t>CPP_007705</t>
  </si>
  <si>
    <t>CPP_007206</t>
  </si>
  <si>
    <t>ALBAIDA INFRAESTRUCTURAS S.A.</t>
  </si>
  <si>
    <t>CPP_007785</t>
  </si>
  <si>
    <t>CPP_007268</t>
  </si>
  <si>
    <t>CPP_007277</t>
  </si>
  <si>
    <t>CPP_007764</t>
  </si>
  <si>
    <t>CPP_007357</t>
  </si>
  <si>
    <t>INGENIERÍA TÉCNICA DEL TRANSPORTE TRIA SA</t>
  </si>
  <si>
    <t>CPP_007735</t>
  </si>
  <si>
    <t>CPP_007739</t>
  </si>
  <si>
    <t>CPP_007368</t>
  </si>
  <si>
    <t>CPP_007366</t>
  </si>
  <si>
    <t>CPP_007367</t>
  </si>
  <si>
    <t>CPP_007373</t>
  </si>
  <si>
    <t>CPP_007303</t>
  </si>
  <si>
    <t>CPP_007319</t>
  </si>
  <si>
    <t>CPP_007320</t>
  </si>
  <si>
    <t>CPP_007765</t>
  </si>
  <si>
    <t>OBRAS PAVIMENTOS E INSTALACIONES INDUSTRIALES SL</t>
  </si>
  <si>
    <t>CPP_007766</t>
  </si>
  <si>
    <t>CPP_007378</t>
  </si>
  <si>
    <t>CPP_007379</t>
  </si>
  <si>
    <t>CPP_007380</t>
  </si>
  <si>
    <t>CPP_007862</t>
  </si>
  <si>
    <t>CPP_007860</t>
  </si>
  <si>
    <t>CPP_007513</t>
  </si>
  <si>
    <t>CPP_007536</t>
  </si>
  <si>
    <t>CPP_007578</t>
  </si>
  <si>
    <t>CPP_007773</t>
  </si>
  <si>
    <t>CPP_007774</t>
  </si>
  <si>
    <t>CPP_007777</t>
  </si>
  <si>
    <t>CPP_008278</t>
  </si>
  <si>
    <t>CPP_008402</t>
  </si>
  <si>
    <t>CPP_008271</t>
  </si>
  <si>
    <t>MATERIALES Y CONSTRUCCIONES GAMA SL</t>
  </si>
  <si>
    <t>CPP_008268</t>
  </si>
  <si>
    <t>CPP_008478</t>
  </si>
  <si>
    <t>CPP_008207</t>
  </si>
  <si>
    <t>CPP_008378</t>
  </si>
  <si>
    <t>CPP_008403</t>
  </si>
  <si>
    <t>AITANA ACTIVIDADES DE CONSTRUCCION Y SERVICIOS SL.</t>
  </si>
  <si>
    <t>CPP_008404</t>
  </si>
  <si>
    <t>EROSKI SOCIEDAD COPERATIVA</t>
  </si>
  <si>
    <t>CPP_008410</t>
  </si>
  <si>
    <t>CPP_008319</t>
  </si>
  <si>
    <t>EL CORTE INGLES SA</t>
  </si>
  <si>
    <t>CPP_008436</t>
  </si>
  <si>
    <t>CPP_008081</t>
  </si>
  <si>
    <t>CPP_008024</t>
  </si>
  <si>
    <t>CPP_008154</t>
  </si>
  <si>
    <t>CPP_008239</t>
  </si>
  <si>
    <t>CPP_008161</t>
  </si>
  <si>
    <t>CPP_008175</t>
  </si>
  <si>
    <t>CPP_008220</t>
  </si>
  <si>
    <t>CPP_008059</t>
  </si>
  <si>
    <t>CPP_008127</t>
  </si>
  <si>
    <t>CPP_008100</t>
  </si>
  <si>
    <t>SUPERMERCADOS LA SALVE SL</t>
  </si>
  <si>
    <t>CPP_008111</t>
  </si>
  <si>
    <t>CPP_008230</t>
  </si>
  <si>
    <t>SERVICIO DE APOYO TECNICO Y LOGISTICO SL</t>
  </si>
  <si>
    <t>CPP_008273</t>
  </si>
  <si>
    <t>CPP_008174</t>
  </si>
  <si>
    <t>CPP_008379</t>
  </si>
  <si>
    <t>REPAGAS SA</t>
  </si>
  <si>
    <t>CPP_008419</t>
  </si>
  <si>
    <t>CPP_008002</t>
  </si>
  <si>
    <t>CEOS GESTION Y SERVICIOS SA</t>
  </si>
  <si>
    <t>CPP_008101</t>
  </si>
  <si>
    <t>CPP_008103</t>
  </si>
  <si>
    <t>CPP_008098</t>
  </si>
  <si>
    <t>GILMAR SOLUCIONES CONSTRUCTIVAS SA</t>
  </si>
  <si>
    <t>CPP_008128</t>
  </si>
  <si>
    <t>CPP_008276</t>
  </si>
  <si>
    <t>CPP_007989</t>
  </si>
  <si>
    <t>CPP_008232</t>
  </si>
  <si>
    <t>CPP_008236</t>
  </si>
  <si>
    <t>CPP_008159</t>
  </si>
  <si>
    <t>CPP_008222</t>
  </si>
  <si>
    <t>CPP_008121</t>
  </si>
  <si>
    <t>CPP_008030</t>
  </si>
  <si>
    <t>CPP_008219</t>
  </si>
  <si>
    <t>CPP_008223</t>
  </si>
  <si>
    <t>CPP_008295</t>
  </si>
  <si>
    <t>SACYR CONSTRUCCION SA.</t>
  </si>
  <si>
    <t>CPP_008171</t>
  </si>
  <si>
    <t>CPP_008176</t>
  </si>
  <si>
    <t>CPP_008104</t>
  </si>
  <si>
    <t>CPP_008238</t>
  </si>
  <si>
    <t>CPP_008105</t>
  </si>
  <si>
    <t>CPP_008409</t>
  </si>
  <si>
    <t>CPP_008115</t>
  </si>
  <si>
    <t>INVERSIONES OICON SL</t>
  </si>
  <si>
    <t>CPP_008120</t>
  </si>
  <si>
    <t>CPP_008132</t>
  </si>
  <si>
    <t>CPP_008156</t>
  </si>
  <si>
    <t>CPP_008179</t>
  </si>
  <si>
    <t>CPP_008172</t>
  </si>
  <si>
    <t>CPP_008162</t>
  </si>
  <si>
    <t>CPP_008000</t>
  </si>
  <si>
    <t>CPP_008437</t>
  </si>
  <si>
    <t>CPP_008477</t>
  </si>
  <si>
    <t>CPP_008405</t>
  </si>
  <si>
    <t>CPP_008106</t>
  </si>
  <si>
    <t>CPP_008166</t>
  </si>
  <si>
    <t>CPP_008218</t>
  </si>
  <si>
    <t>CPP_008237</t>
  </si>
  <si>
    <t>CPP_008226</t>
  </si>
  <si>
    <t>ARKADIA FOOD INTERNACIONAL SL</t>
  </si>
  <si>
    <t>CPP_008167</t>
  </si>
  <si>
    <t>CONSTRUCTIA OBRAS E INGENIERIA SOCIEDAD LIMITADA.</t>
  </si>
  <si>
    <t>CPP_008189</t>
  </si>
  <si>
    <t>CPP_008240</t>
  </si>
  <si>
    <t>CPP_008029</t>
  </si>
  <si>
    <t>CPP_008080</t>
  </si>
  <si>
    <t>CPP_008133</t>
  </si>
  <si>
    <t>CPP_008259</t>
  </si>
  <si>
    <t>CPP_008260</t>
  </si>
  <si>
    <t>CPP_008475</t>
  </si>
  <si>
    <t>LUCIANO GARRIDO E HIJOS SA</t>
  </si>
  <si>
    <t>CPP_008173</t>
  </si>
  <si>
    <t>CPP_006946</t>
  </si>
  <si>
    <t>CPP_008438</t>
  </si>
  <si>
    <t>CPP_007923</t>
  </si>
  <si>
    <t>CPP_008107</t>
  </si>
  <si>
    <t>VIALTERRA INGENIERÍA Y CONSTRUCCIÓN SL</t>
  </si>
  <si>
    <t>CPP_008395</t>
  </si>
  <si>
    <t>ANCAR 95 SL</t>
  </si>
  <si>
    <t>CPP_008721</t>
  </si>
  <si>
    <t>OKEYSI MODA SL</t>
  </si>
  <si>
    <t>CPP_008297</t>
  </si>
  <si>
    <t>CPP_007986</t>
  </si>
  <si>
    <t>CPP_008327</t>
  </si>
  <si>
    <t>CPP_007900</t>
  </si>
  <si>
    <t>ALCAMPO SA</t>
  </si>
  <si>
    <t>CPP_008198</t>
  </si>
  <si>
    <t>CPP_008386</t>
  </si>
  <si>
    <t>CPP_008396</t>
  </si>
  <si>
    <t>CPP_008206</t>
  </si>
  <si>
    <t>CPP_008449</t>
  </si>
  <si>
    <t>CPP_007952</t>
  </si>
  <si>
    <t>CPP_008184</t>
  </si>
  <si>
    <t>CPP_008183</t>
  </si>
  <si>
    <t>CPP_008062</t>
  </si>
  <si>
    <t>JUNTA DE ANDALUCIA</t>
  </si>
  <si>
    <t>CPP_008010</t>
  </si>
  <si>
    <t>CPP_008344</t>
  </si>
  <si>
    <t>CPP_008374</t>
  </si>
  <si>
    <t>FORN I PASTISSERIES NAVARRO SL</t>
  </si>
  <si>
    <t>CPP_008082</t>
  </si>
  <si>
    <t>CPP_008073</t>
  </si>
  <si>
    <t>CPP_008383</t>
  </si>
  <si>
    <t>CPP_008228</t>
  </si>
  <si>
    <t>CPP_008233</t>
  </si>
  <si>
    <t>CONSTRUALIA XXI SL</t>
  </si>
  <si>
    <t>CPP_008418</t>
  </si>
  <si>
    <t>CPP_008417</t>
  </si>
  <si>
    <t>CPP_007991</t>
  </si>
  <si>
    <t>CPP_008067</t>
  </si>
  <si>
    <t>CPP_008036</t>
  </si>
  <si>
    <t>CPP_008113</t>
  </si>
  <si>
    <t>CPP_008231</t>
  </si>
  <si>
    <t>CPP_008385</t>
  </si>
  <si>
    <t>CPP_008202</t>
  </si>
  <si>
    <t>CPP_007767</t>
  </si>
  <si>
    <t>CPP_008442</t>
  </si>
  <si>
    <t>CPP_008443</t>
  </si>
  <si>
    <t>CPP_008181</t>
  </si>
  <si>
    <t>CPP_008072</t>
  </si>
  <si>
    <t>CPP_008004</t>
  </si>
  <si>
    <t>CPP_007999</t>
  </si>
  <si>
    <t>CPP_007978</t>
  </si>
  <si>
    <t>PANCALERA SL</t>
  </si>
  <si>
    <t>CPP_008119</t>
  </si>
  <si>
    <t>CPP_008235</t>
  </si>
  <si>
    <t>JULIAN MARTIN SA</t>
  </si>
  <si>
    <t>CPP_008102</t>
  </si>
  <si>
    <t>CPP_008187</t>
  </si>
  <si>
    <t>CPP_008005</t>
  </si>
  <si>
    <t>CPP_008160</t>
  </si>
  <si>
    <t>CPP_008321</t>
  </si>
  <si>
    <t>CPP_007996</t>
  </si>
  <si>
    <t>CPP_008221</t>
  </si>
  <si>
    <t>CPP_008190</t>
  </si>
  <si>
    <t>CPP_007574</t>
  </si>
  <si>
    <t>ASSIGNIA INFRAESTRUCTURAS, SA</t>
  </si>
  <si>
    <t>CPP_008348</t>
  </si>
  <si>
    <t>CPP_008342</t>
  </si>
  <si>
    <t>CPP_008453</t>
  </si>
  <si>
    <t>CPP_008200</t>
  </si>
  <si>
    <t>CPP_008199</t>
  </si>
  <si>
    <t>CPP_007949</t>
  </si>
  <si>
    <t>CPP_008182</t>
  </si>
  <si>
    <t>CPP_006994</t>
  </si>
  <si>
    <t>CPP_008401</t>
  </si>
  <si>
    <t>CPP_008155</t>
  </si>
  <si>
    <t>CPP_008296</t>
  </si>
  <si>
    <t>CPP_008006</t>
  </si>
  <si>
    <t>CPP_008196</t>
  </si>
  <si>
    <t>CPP_008340</t>
  </si>
  <si>
    <t>CPP_008201</t>
  </si>
  <si>
    <t>CPP_008227</t>
  </si>
  <si>
    <t>CPP_007988</t>
  </si>
  <si>
    <t>CPP_008373</t>
  </si>
  <si>
    <t>CPP_008345</t>
  </si>
  <si>
    <t>CPP_008129</t>
  </si>
  <si>
    <t>CPP_007898</t>
  </si>
  <si>
    <t>SOCIEDAD HISPÁNICA DE DESARROLLO SA</t>
  </si>
  <si>
    <t>CPP_008109</t>
  </si>
  <si>
    <t>CPP_008347</t>
  </si>
  <si>
    <t>CONSTRUCCIONES VILA RIO MIÑO SA</t>
  </si>
  <si>
    <t>CPP_008279</t>
  </si>
  <si>
    <t>CPP_008287</t>
  </si>
  <si>
    <t>CPP_008197</t>
  </si>
  <si>
    <t>CPP_008130</t>
  </si>
  <si>
    <t>CPP_008286</t>
  </si>
  <si>
    <t>CPP_008195</t>
  </si>
  <si>
    <t>CPP_008216</t>
  </si>
  <si>
    <t>CPP_008341</t>
  </si>
  <si>
    <t>CPP_008448</t>
  </si>
  <si>
    <t>CPP_008096</t>
  </si>
  <si>
    <t>CPP_007992</t>
  </si>
  <si>
    <t>CPP_008186</t>
  </si>
  <si>
    <t>CPP_008180</t>
  </si>
  <si>
    <t>CPP_007899</t>
  </si>
  <si>
    <t>ZELAIRA SA</t>
  </si>
  <si>
    <t>CPP_008108</t>
  </si>
  <si>
    <t>CPP_007914</t>
  </si>
  <si>
    <t>CPP_008416</t>
  </si>
  <si>
    <t>CPP_008282</t>
  </si>
  <si>
    <t>PROMAN SERVICIOS GENERALES SL</t>
  </si>
  <si>
    <t>CPP_008168</t>
  </si>
  <si>
    <t>CPP_008209</t>
  </si>
  <si>
    <t>CPP_007977</t>
  </si>
  <si>
    <t>CPP_008208</t>
  </si>
  <si>
    <t>CPP_008131</t>
  </si>
  <si>
    <t>CPP_008317</t>
  </si>
  <si>
    <t>CPP_008212</t>
  </si>
  <si>
    <t>CPP_008203</t>
  </si>
  <si>
    <t>CPP_008439</t>
  </si>
  <si>
    <t>PANGEA GREEN SL</t>
  </si>
  <si>
    <t>CPP_007997</t>
  </si>
  <si>
    <t>CPP_007951</t>
  </si>
  <si>
    <t>CPP_007950</t>
  </si>
  <si>
    <t>CPP_008011</t>
  </si>
  <si>
    <t>CPP_008229</t>
  </si>
  <si>
    <t>CPP_007994</t>
  </si>
  <si>
    <t>CPP_007995</t>
  </si>
  <si>
    <t>CPP_007987</t>
  </si>
  <si>
    <t>CPP_007993</t>
  </si>
  <si>
    <t>CPP_008375</t>
  </si>
  <si>
    <t>CPP_008393</t>
  </si>
  <si>
    <t>CPP_008483</t>
  </si>
  <si>
    <t>CPP_008333</t>
  </si>
  <si>
    <t>CPP_008205</t>
  </si>
  <si>
    <t>CPP_008124</t>
  </si>
  <si>
    <t>CPP_008384</t>
  </si>
  <si>
    <t>CPP_008008</t>
  </si>
  <si>
    <t>CPP_008003</t>
  </si>
  <si>
    <t>CPP_007980</t>
  </si>
  <si>
    <t>CPP_007984</t>
  </si>
  <si>
    <t>CPP_008394</t>
  </si>
  <si>
    <t>CPP_008292</t>
  </si>
  <si>
    <t>CPP_008210</t>
  </si>
  <si>
    <t>CPP_007974</t>
  </si>
  <si>
    <t>CPP_008114</t>
  </si>
  <si>
    <t>CPP_008211</t>
  </si>
  <si>
    <t>CPP_008440</t>
  </si>
  <si>
    <t>CPP_008185</t>
  </si>
  <si>
    <t>CPP_008153</t>
  </si>
  <si>
    <t>CPP_008075</t>
  </si>
  <si>
    <t>CPP_008234</t>
  </si>
  <si>
    <t>CPP_008007</t>
  </si>
  <si>
    <t>CPP_008110</t>
  </si>
  <si>
    <t>CPP_008343</t>
  </si>
  <si>
    <t>CPP_007979</t>
  </si>
  <si>
    <t>CPP_008397</t>
  </si>
  <si>
    <t>CPP_008435</t>
  </si>
  <si>
    <t>CPP_008225</t>
  </si>
  <si>
    <t>NEPTRONIX, S.L</t>
  </si>
  <si>
    <t>COMAPA 2010 SL</t>
  </si>
  <si>
    <t>PROVISIONES DE MADERA DE CONSTRUCCIÓ</t>
  </si>
  <si>
    <t xml:space="preserve">Reforma de vivienda </t>
  </si>
  <si>
    <t>CPP_006203</t>
  </si>
  <si>
    <t>SYSTEMS MAINTENANCE</t>
  </si>
  <si>
    <t>CPP_008552</t>
  </si>
  <si>
    <t>CPP_008582</t>
  </si>
  <si>
    <t>CPP_005733</t>
  </si>
  <si>
    <t>CPP_005737</t>
  </si>
  <si>
    <t>CPP_006081</t>
  </si>
  <si>
    <t>CPP_006253</t>
  </si>
  <si>
    <t>CPP_006764</t>
  </si>
  <si>
    <t>CPP_006622</t>
  </si>
  <si>
    <t>CPP_006380</t>
  </si>
  <si>
    <t>CPP_007723</t>
  </si>
  <si>
    <t>CPP_004741</t>
  </si>
  <si>
    <t>CPP_005713</t>
  </si>
  <si>
    <t>CPP_006268</t>
  </si>
  <si>
    <t>CPP_008338</t>
  </si>
  <si>
    <t>CPP_004142</t>
  </si>
  <si>
    <t>CPP_004401</t>
  </si>
  <si>
    <t>CPP_005933</t>
  </si>
  <si>
    <t>CPP_007048</t>
  </si>
  <si>
    <t>CPP_007467</t>
  </si>
  <si>
    <t>CPP_008874</t>
  </si>
  <si>
    <t>CPP_004161</t>
  </si>
  <si>
    <t>CPP_004221</t>
  </si>
  <si>
    <t>CPP_004761</t>
  </si>
  <si>
    <t>CPP_004941</t>
  </si>
  <si>
    <t>CPP_005757</t>
  </si>
  <si>
    <t>CPP_005735</t>
  </si>
  <si>
    <t>CPP_006084</t>
  </si>
  <si>
    <t>CPP_006169</t>
  </si>
  <si>
    <t>CPP_006020</t>
  </si>
  <si>
    <t>CPP_006467</t>
  </si>
  <si>
    <t>CPP_004701</t>
  </si>
  <si>
    <t>CPP_005753</t>
  </si>
  <si>
    <t>CPP_005962</t>
  </si>
  <si>
    <t>CPP_006950</t>
  </si>
  <si>
    <t>CPP_004121</t>
  </si>
  <si>
    <t>CPP_004301</t>
  </si>
  <si>
    <t>CPP_005224</t>
  </si>
  <si>
    <t>CPP_005676</t>
  </si>
  <si>
    <t>CPP_005693</t>
  </si>
  <si>
    <t>CPP_005715</t>
  </si>
  <si>
    <t>CPP_006469</t>
  </si>
  <si>
    <t xml:space="preserve">CPP_008986 </t>
  </si>
  <si>
    <t xml:space="preserve">GRUPO EROSKI DISTRIBUCION S A </t>
  </si>
  <si>
    <t>Campaña 6000</t>
  </si>
  <si>
    <t>Rehabilitación edificio 8000</t>
  </si>
  <si>
    <t>Apertura tienda online y campaña de verano 18000</t>
  </si>
  <si>
    <t>Complemento financiación compra masia 110000</t>
  </si>
  <si>
    <t>Adquisición equipos para laboratorio 12000</t>
  </si>
  <si>
    <t>Compra fresadora 6000</t>
  </si>
  <si>
    <t>Adquisición nueva maquinaria 8000</t>
  </si>
  <si>
    <t>Adquisición prendas nueva temporada 50000</t>
  </si>
  <si>
    <t>Proyecto azeler 6000</t>
  </si>
  <si>
    <t>Financiación nuevas instalaciones 26500</t>
  </si>
  <si>
    <t>Compra maquinas de café 15000</t>
  </si>
  <si>
    <t>Compra material geriátrico 7500</t>
  </si>
  <si>
    <t>Financiación compra suministro de accesorios 8000</t>
  </si>
  <si>
    <t>Financiacion nueva linea de negocio 50000</t>
  </si>
  <si>
    <t>Compra de espacios publicitarios 50000</t>
  </si>
  <si>
    <t>Financiacion Circulante 6000</t>
  </si>
  <si>
    <t>Financiacion Circulante 30000</t>
  </si>
  <si>
    <t>GROWLY</t>
  </si>
  <si>
    <t>ZENCAP</t>
  </si>
  <si>
    <t>GRUPO CONSTRUCTOR GRUCAL ANDALUCIA SA</t>
  </si>
  <si>
    <t>CPP_009207</t>
  </si>
  <si>
    <t>CPP_008918</t>
  </si>
  <si>
    <t>CPP_008868</t>
  </si>
  <si>
    <t>CPP_008842</t>
  </si>
  <si>
    <t>CPP_008553</t>
  </si>
  <si>
    <t>CPP_004041</t>
  </si>
  <si>
    <t>CPP_003981</t>
  </si>
  <si>
    <t>CPP_003984</t>
  </si>
  <si>
    <t>CPP_008459</t>
  </si>
  <si>
    <t>CPP_007852</t>
  </si>
  <si>
    <t>BEL000000110</t>
  </si>
  <si>
    <t>BEL000000111</t>
  </si>
  <si>
    <t>BEL000000112</t>
  </si>
  <si>
    <t>BEL000000113</t>
  </si>
  <si>
    <t>BEL000000114</t>
  </si>
  <si>
    <t>BEL000000115</t>
  </si>
  <si>
    <t>BEL000000116</t>
  </si>
  <si>
    <t>BEL000000117</t>
  </si>
  <si>
    <t>BEL000000118</t>
  </si>
  <si>
    <t>BEL000000119</t>
  </si>
  <si>
    <t>BEL000000120</t>
  </si>
  <si>
    <t>BEL000000078</t>
  </si>
  <si>
    <t>BEL000000079</t>
  </si>
  <si>
    <t>BEL000000086</t>
  </si>
  <si>
    <t>BEL000000080</t>
  </si>
  <si>
    <t>BEL000000082</t>
  </si>
  <si>
    <t>BEL000000087</t>
  </si>
  <si>
    <t>BEL000000091</t>
  </si>
  <si>
    <t>BEL000000099</t>
  </si>
  <si>
    <t>CPP_004621</t>
  </si>
  <si>
    <t>CPP_004661</t>
  </si>
  <si>
    <t>CPP_004801</t>
  </si>
  <si>
    <t>CPP_005664</t>
  </si>
  <si>
    <t>CPP_005879</t>
  </si>
  <si>
    <t>CPP_005894</t>
  </si>
  <si>
    <t>CPP_005898</t>
  </si>
  <si>
    <t>CPP_005969</t>
  </si>
  <si>
    <t>CPP_005977</t>
  </si>
  <si>
    <t>CPP_006090</t>
  </si>
  <si>
    <t>CPP_006099</t>
  </si>
  <si>
    <t>CPP_006119</t>
  </si>
  <si>
    <t>CPP_006199</t>
  </si>
  <si>
    <t>CPP_006404</t>
  </si>
  <si>
    <t>CPP_006975</t>
  </si>
  <si>
    <t>CPP_007335</t>
  </si>
  <si>
    <t>CPP_007445</t>
  </si>
  <si>
    <t>Comunitae</t>
  </si>
  <si>
    <t>CPP_009093</t>
  </si>
  <si>
    <t>CPP_007542</t>
  </si>
  <si>
    <t>CPP_006181</t>
  </si>
  <si>
    <t>CPP_006195</t>
  </si>
  <si>
    <t>CPP_006529</t>
  </si>
  <si>
    <t>CPP_006585</t>
  </si>
  <si>
    <t>CPP_006625</t>
  </si>
  <si>
    <t>CPP_006725</t>
  </si>
  <si>
    <t>CPP_006726</t>
  </si>
  <si>
    <t>CPP_007256</t>
  </si>
  <si>
    <t>Rellenar aquí los nuevos préstamos</t>
  </si>
  <si>
    <t>TRW Automotive España S.L. 890612</t>
  </si>
  <si>
    <t>Indar Electric S.L. 835051</t>
  </si>
  <si>
    <t>Quimi Romar S.L.U. 738808</t>
  </si>
  <si>
    <t>UTE Presa de Alcolea (Prinur + Sacyr + Rafael Morales S.A.) 455595</t>
  </si>
  <si>
    <t>El Corte Inglés S.A. 1518708</t>
  </si>
  <si>
    <t>Quimi Romar S.L.U. 1911500</t>
  </si>
  <si>
    <t>El Corte Inglés S.A. 192027</t>
  </si>
  <si>
    <t>Recreativos Franco S.A. 626090</t>
  </si>
  <si>
    <t>UTE Presa de Alcolea (Prinur + Sacyr + R. Morales S.A.) 1226641</t>
  </si>
  <si>
    <t>El Corte Inglés S.A. 1433445</t>
  </si>
  <si>
    <t>UTE Presa de Alcolea (Prinur + Sacyr + R. Morales S.A.) 246083</t>
  </si>
  <si>
    <t>RV Cooling Tech S.L. 281930</t>
  </si>
  <si>
    <t>El Corte Inglés S.A. 243077</t>
  </si>
  <si>
    <t>Comercial Nou Colors S.L. 524003</t>
  </si>
  <si>
    <t>FCC Construcción S.A. 605000</t>
  </si>
  <si>
    <t>El Corte Inglés S.A. 1089243</t>
  </si>
  <si>
    <t>Gómez Pando S.L. 234081</t>
  </si>
  <si>
    <t>UTE Presa de Alcolea (Prinur + Sacyr + Rafael Morales S.A.) 199167</t>
  </si>
  <si>
    <t>Indar Electric S.L. 198440</t>
  </si>
  <si>
    <t xml:space="preserve">TRW Automotive España S.L. </t>
  </si>
  <si>
    <t xml:space="preserve">Indar Electric S.L. </t>
  </si>
  <si>
    <t xml:space="preserve">Quimi Romar S.L.U. </t>
  </si>
  <si>
    <t xml:space="preserve">El Corte Inglés S.A. </t>
  </si>
  <si>
    <t xml:space="preserve">Recreativos Franco S.A. </t>
  </si>
  <si>
    <t xml:space="preserve">UTE Presa de Alcolea (Prinur + Sacyr + R. Morales S.A.) </t>
  </si>
  <si>
    <t xml:space="preserve">RV Cooling Tech S.L. </t>
  </si>
  <si>
    <t xml:space="preserve">Comercial Nou Colors S.L. </t>
  </si>
  <si>
    <t xml:space="preserve">FCC Construcción S.A. </t>
  </si>
  <si>
    <t xml:space="preserve">Gómez Pando S.L. </t>
  </si>
  <si>
    <t xml:space="preserve">UTE Presa de Alcolea (Prinur + Sacyr + Rafael Morales S.A.) </t>
  </si>
  <si>
    <t>El Corte Inglés S.A. 630712</t>
  </si>
  <si>
    <t>Recubrimientos y Moldeados SA 290491</t>
  </si>
  <si>
    <t xml:space="preserve">Recubrimientos y Moldeados S.A. </t>
  </si>
  <si>
    <t>#680350352</t>
  </si>
  <si>
    <t>Zencap</t>
  </si>
  <si>
    <t>#898460092</t>
  </si>
  <si>
    <t>No</t>
  </si>
  <si>
    <t>#883511782</t>
  </si>
  <si>
    <t>#546910866</t>
  </si>
  <si>
    <t>#507705973</t>
  </si>
  <si>
    <t>#862241881</t>
  </si>
  <si>
    <t>#596433595</t>
  </si>
  <si>
    <t>#460423050</t>
  </si>
  <si>
    <t>Nota</t>
  </si>
  <si>
    <t>INSTALVIA TELECOMUNICACIONES S.L. - B04341376</t>
  </si>
  <si>
    <t>2</t>
  </si>
  <si>
    <t>3</t>
  </si>
  <si>
    <t>8</t>
  </si>
  <si>
    <t>5</t>
  </si>
  <si>
    <t>7</t>
  </si>
  <si>
    <t>9</t>
  </si>
  <si>
    <t>10</t>
  </si>
  <si>
    <t>11</t>
  </si>
  <si>
    <t>13</t>
  </si>
  <si>
    <t>16</t>
  </si>
  <si>
    <t>14</t>
  </si>
  <si>
    <t>12</t>
  </si>
  <si>
    <t>15</t>
  </si>
  <si>
    <t>17</t>
  </si>
  <si>
    <t>21</t>
  </si>
  <si>
    <t>19</t>
  </si>
  <si>
    <t>20</t>
  </si>
  <si>
    <t>Anticipo facturas talleres 20440</t>
  </si>
  <si>
    <t>Asistencia ferias internacionales 10000</t>
  </si>
  <si>
    <t>27</t>
  </si>
  <si>
    <t>22</t>
  </si>
  <si>
    <t>23</t>
  </si>
  <si>
    <t>Financiacion pedido cadena de alimentacion 50000</t>
  </si>
  <si>
    <t>30</t>
  </si>
  <si>
    <t>Imtech Spain, SL</t>
  </si>
  <si>
    <t>CPP_009753</t>
  </si>
  <si>
    <t>CPP_008480</t>
  </si>
  <si>
    <t>Adquisición de una máquina 7000</t>
  </si>
  <si>
    <t>Liquidez para Fabricación de Maquinaria  35000</t>
  </si>
  <si>
    <t>Liquidez para absorber gastos iniciales de ventas  10000</t>
  </si>
  <si>
    <t>Compra de máquina para medicina estética 10340</t>
  </si>
  <si>
    <t>Liquidez para Fabricación de Maquinaria  50000</t>
  </si>
  <si>
    <t>Liquidez para financiar pedidos a clientes 50000</t>
  </si>
  <si>
    <t>Liquidez para Distribuidora de Bebidas 20000</t>
  </si>
  <si>
    <t>Compra de máquina etiquetadora 41500</t>
  </si>
  <si>
    <t>Financiación exportaciones 30000</t>
  </si>
  <si>
    <t>Liquidez para crecimiento. 25000</t>
  </si>
  <si>
    <t>Compra de Activo Informático (Software-Hardware) 17000</t>
  </si>
  <si>
    <t>Proyecto fabricación de baterías 50000</t>
  </si>
  <si>
    <t>Desarrollo proyecto Software 25000</t>
  </si>
  <si>
    <t>Potenciar las actividades de I+D 50000</t>
  </si>
  <si>
    <t>Proyecto apertura nuevo local 20000</t>
  </si>
  <si>
    <t>Expansión del negocio 30000</t>
  </si>
  <si>
    <t>Financiación para Circulante 20000</t>
  </si>
  <si>
    <t>Financiación en Activos Fijos. 70000</t>
  </si>
  <si>
    <t>Financiación para nuevo producto. 30000</t>
  </si>
  <si>
    <t>Financiación para Exportación 30000</t>
  </si>
  <si>
    <t>Financiación para expansión 35000</t>
  </si>
  <si>
    <t>Financiación compra de Titanio 30000</t>
  </si>
  <si>
    <t>Financiación para Circulante 30000</t>
  </si>
  <si>
    <t>Financiación para Proyecto. 35000</t>
  </si>
  <si>
    <t>Financiación para circulante 25000</t>
  </si>
  <si>
    <t>Financiación para Proyecto. 20000</t>
  </si>
  <si>
    <t>Financiación para Inversión en Instalaciones. 30000</t>
  </si>
  <si>
    <t>Financiación circulante 50000</t>
  </si>
  <si>
    <t>Financiación para Inversión en Instalaciones. 35000</t>
  </si>
  <si>
    <t>Financiacion Stock 60000</t>
  </si>
  <si>
    <t>Financiación para internacionalización 40000</t>
  </si>
  <si>
    <t>Financiación ampliación del negocio 80000</t>
  </si>
  <si>
    <t>Financiación para expansión del negocio 40000</t>
  </si>
  <si>
    <t>Financiación para consolidar el crecimiento 40000</t>
  </si>
  <si>
    <t>Inversión proceso de expansión 15000</t>
  </si>
  <si>
    <t>Financiación ampliación del negocio 70000</t>
  </si>
  <si>
    <t>Financiación ampliación del negocio 20000</t>
  </si>
  <si>
    <t>Financiación para Expansión del Negocio 50000</t>
  </si>
  <si>
    <t>Rehabilitación y obras de acondicionamiento 45000</t>
  </si>
  <si>
    <t>Financiación para proyecto 30000</t>
  </si>
  <si>
    <t>Imagen Corporativa Food Design (2do préstamo) 30000</t>
  </si>
  <si>
    <t>Financiación para Circulante 50000</t>
  </si>
  <si>
    <t>CISTERNAS QUIMICAS, SL (CIF B85452092; http://www.cquimicas.com/)</t>
  </si>
  <si>
    <t>275</t>
  </si>
  <si>
    <t>Belinpat SL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</si>
</sst>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C0A]dddd\,\ dd&quot; de &quot;mmmm&quot; de &quot;yyyy"/>
    <numFmt numFmtId="166" formatCode="#,##0.00\ &quot;€&quot;"/>
    <numFmt numFmtId="167" formatCode="#,##0.0\ &quot;€&quot;"/>
    <numFmt numFmtId="168" formatCode="#,##0\ &quot;€&quot;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&quot; €&quot;"/>
    <numFmt numFmtId="174" formatCode="#,##0.00&quot;€&quot;"/>
    <numFmt numFmtId="175" formatCode="_-[$€-2]\ * #,##0_-;\-[$€-2]\ * #,##0_-;_-[$€-2]\ * &quot;-&quot;??_-;_-@_-"/>
    <numFmt numFmtId="176" formatCode="#,##0.00\€"/>
    <numFmt numFmtId="177" formatCode="#,##0.00\ [$€-C0A];[Red]\-#,##0.00\ [$€-C0A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9.35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14182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68" fontId="0" fillId="0" borderId="10" xfId="0" applyNumberFormat="1" applyBorder="1" applyAlignment="1">
      <alignment/>
    </xf>
    <xf numFmtId="168" fontId="39" fillId="33" borderId="10" xfId="0" applyNumberFormat="1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68" fontId="0" fillId="35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9" fontId="0" fillId="0" borderId="10" xfId="54" applyFont="1" applyBorder="1" applyAlignment="1">
      <alignment/>
    </xf>
    <xf numFmtId="0" fontId="0" fillId="0" borderId="10" xfId="0" applyBorder="1" applyAlignment="1">
      <alignment horizontal="left"/>
    </xf>
    <xf numFmtId="0" fontId="39" fillId="35" borderId="10" xfId="0" applyFont="1" applyFill="1" applyBorder="1" applyAlignment="1">
      <alignment/>
    </xf>
    <xf numFmtId="0" fontId="39" fillId="3" borderId="10" xfId="0" applyFont="1" applyFill="1" applyBorder="1" applyAlignment="1">
      <alignment/>
    </xf>
    <xf numFmtId="9" fontId="39" fillId="0" borderId="10" xfId="54" applyFont="1" applyBorder="1" applyAlignment="1">
      <alignment/>
    </xf>
    <xf numFmtId="168" fontId="39" fillId="35" borderId="10" xfId="0" applyNumberFormat="1" applyFont="1" applyFill="1" applyBorder="1" applyAlignment="1">
      <alignment/>
    </xf>
    <xf numFmtId="9" fontId="0" fillId="0" borderId="10" xfId="54" applyFont="1" applyBorder="1" applyAlignment="1">
      <alignment/>
    </xf>
    <xf numFmtId="0" fontId="39" fillId="0" borderId="10" xfId="0" applyFont="1" applyBorder="1" applyAlignment="1">
      <alignment/>
    </xf>
    <xf numFmtId="0" fontId="39" fillId="36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" fontId="39" fillId="33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0" borderId="10" xfId="0" applyNumberFormat="1" applyBorder="1" applyAlignment="1">
      <alignment horizontal="right" vertical="center"/>
    </xf>
    <xf numFmtId="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3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/>
    </xf>
    <xf numFmtId="49" fontId="2" fillId="0" borderId="10" xfId="45" applyNumberFormat="1" applyFont="1" applyBorder="1" applyAlignment="1" applyProtection="1">
      <alignment horizontal="left"/>
      <protection/>
    </xf>
    <xf numFmtId="1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7" fontId="0" fillId="0" borderId="10" xfId="0" applyNumberFormat="1" applyFont="1" applyBorder="1" applyAlignment="1">
      <alignment wrapText="1"/>
    </xf>
    <xf numFmtId="0" fontId="41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">
    <dxf>
      <font>
        <b/>
        <i val="0"/>
        <color rgb="FFFF000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rculantis.com/mi-cuenta/marketplace/versubasta/42" TargetMode="External" /><Relationship Id="rId2" Type="http://schemas.openxmlformats.org/officeDocument/2006/relationships/hyperlink" Target="https://www.comunitae.com/mostrarDetalleSubasta.html?method=mostrarDetalleSubasta&amp;idSubasta=95372&amp;vuelta=movimientos" TargetMode="External" /><Relationship Id="rId3" Type="http://schemas.openxmlformats.org/officeDocument/2006/relationships/hyperlink" Target="https://www.comunitae.com/mostrarDetalleSubasta.html?method=mostrarDetalleSubasta&amp;idSubasta=96098&amp;vuelta=movimientos" TargetMode="External" /><Relationship Id="rId4" Type="http://schemas.openxmlformats.org/officeDocument/2006/relationships/hyperlink" Target="https://www.comunitae.com/mostrarDetalleSubasta.html?method=mostrarDetalleSubasta&amp;idSubasta=95970&amp;vuelta=movimientos" TargetMode="External" /><Relationship Id="rId5" Type="http://schemas.openxmlformats.org/officeDocument/2006/relationships/hyperlink" Target="https://www.comunitae.com/mostrarDetalleSubasta.html?method=mostrarDetalleSubasta&amp;idSubasta=95790&amp;vuelta=movimientos" TargetMode="External" /><Relationship Id="rId6" Type="http://schemas.openxmlformats.org/officeDocument/2006/relationships/hyperlink" Target="https://www.lendico.es/solicitar-prestamo/informacion/26859-4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2.00390625" defaultRowHeight="15"/>
  <cols>
    <col min="1" max="1" width="10.28125" style="0" bestFit="1" customWidth="1"/>
    <col min="2" max="2" width="12.421875" style="0" bestFit="1" customWidth="1"/>
    <col min="3" max="3" width="12.00390625" style="0" bestFit="1" customWidth="1"/>
    <col min="4" max="4" width="10.28125" style="0" bestFit="1" customWidth="1"/>
    <col min="5" max="5" width="29.00390625" style="0" bestFit="1" customWidth="1"/>
    <col min="6" max="6" width="11.8515625" style="0" bestFit="1" customWidth="1"/>
    <col min="7" max="7" width="13.7109375" style="0" bestFit="1" customWidth="1"/>
    <col min="8" max="8" width="25.57421875" style="0" bestFit="1" customWidth="1"/>
    <col min="9" max="9" width="12.00390625" style="0" customWidth="1"/>
    <col min="10" max="10" width="19.28125" style="9" bestFit="1" customWidth="1"/>
    <col min="11" max="11" width="13.140625" style="14" bestFit="1" customWidth="1"/>
    <col min="12" max="12" width="63.8515625" style="15" customWidth="1"/>
    <col min="13" max="13" width="13.140625" style="25" bestFit="1" customWidth="1"/>
    <col min="14" max="14" width="17.57421875" style="14" bestFit="1" customWidth="1"/>
    <col min="15" max="15" width="20.140625" style="9" customWidth="1"/>
    <col min="16" max="16" width="13.140625" style="16" customWidth="1"/>
    <col min="17" max="17" width="57.140625" style="16" bestFit="1" customWidth="1"/>
    <col min="18" max="18" width="59.57421875" style="16" customWidth="1"/>
    <col min="19" max="19" width="14.57421875" style="0" customWidth="1"/>
    <col min="20" max="20" width="11.00390625" style="9" customWidth="1"/>
    <col min="21" max="21" width="13.8515625" style="18" customWidth="1"/>
    <col min="22" max="22" width="5.8515625" style="18" customWidth="1"/>
    <col min="23" max="23" width="13.28125" style="20" customWidth="1"/>
    <col min="24" max="24" width="16.421875" style="9" customWidth="1"/>
    <col min="25" max="25" width="6.8515625" style="0" customWidth="1"/>
  </cols>
  <sheetData>
    <row r="1" spans="1:24" ht="38.25" customHeight="1">
      <c r="A1" s="3" t="s">
        <v>182</v>
      </c>
      <c r="B1" s="1" t="s">
        <v>0</v>
      </c>
      <c r="C1" s="4" t="s">
        <v>181</v>
      </c>
      <c r="D1" s="3" t="s">
        <v>1</v>
      </c>
      <c r="E1" s="3" t="s">
        <v>3</v>
      </c>
      <c r="F1" s="4" t="s">
        <v>122</v>
      </c>
      <c r="G1" s="5" t="s">
        <v>52</v>
      </c>
      <c r="J1" s="4" t="s">
        <v>132</v>
      </c>
      <c r="K1" s="10" t="s">
        <v>0</v>
      </c>
      <c r="L1" s="6" t="s">
        <v>9</v>
      </c>
      <c r="M1" s="22" t="s">
        <v>10</v>
      </c>
      <c r="N1" s="4" t="s">
        <v>11</v>
      </c>
      <c r="O1" s="4" t="s">
        <v>12</v>
      </c>
      <c r="P1" s="50" t="s">
        <v>121</v>
      </c>
      <c r="Q1" s="7" t="s">
        <v>432</v>
      </c>
      <c r="R1" s="7" t="s">
        <v>1724</v>
      </c>
      <c r="T1" s="4" t="s">
        <v>27</v>
      </c>
      <c r="U1" s="4" t="s">
        <v>26</v>
      </c>
      <c r="V1" s="4"/>
      <c r="W1" s="103" t="s">
        <v>131</v>
      </c>
      <c r="X1" s="103"/>
    </row>
    <row r="2" spans="1:25" ht="13.5">
      <c r="A2" s="27" t="s">
        <v>183</v>
      </c>
      <c r="B2" s="2" t="s">
        <v>4</v>
      </c>
      <c r="C2" s="11" t="s">
        <v>14</v>
      </c>
      <c r="D2" s="2">
        <f aca="true" t="shared" si="0" ref="D2:D11">_xlfn.SUMIFS($T$2:$T$49917,$K$2:$K$49917,B2,$N$2:$N$49917,C2)</f>
        <v>330</v>
      </c>
      <c r="E2" s="2">
        <f aca="true" t="shared" si="1" ref="E2:E11">_xlfn.SUMIFS($U$2:$U$49917,$K$2:$K$49917,B2,$N$2:$N$49917,C2)</f>
        <v>90</v>
      </c>
      <c r="F2" s="32">
        <f aca="true" t="shared" si="2" ref="F2:F7">IF(E2&gt;0,(E2/D2),0)</f>
        <v>0.2727272727272727</v>
      </c>
      <c r="G2" s="21">
        <f aca="true" t="shared" si="3" ref="G2:G11">_xlfn.SUMIFS($M$2:$M$49917,$K$2:$K$49917,B2,$N$2:$N$49917,C2)</f>
        <v>850802</v>
      </c>
      <c r="J2" s="8">
        <v>2012</v>
      </c>
      <c r="K2" s="13" t="s">
        <v>4</v>
      </c>
      <c r="L2" s="100" t="s">
        <v>1629</v>
      </c>
      <c r="M2" s="24">
        <v>8000</v>
      </c>
      <c r="N2" s="11" t="s">
        <v>14</v>
      </c>
      <c r="O2" s="52" t="s">
        <v>119</v>
      </c>
      <c r="P2" s="12" t="s">
        <v>812</v>
      </c>
      <c r="Q2" s="59"/>
      <c r="R2" s="59"/>
      <c r="T2" s="8">
        <f aca="true" t="shared" si="4" ref="T2:T65">IF(L2="",0,1)</f>
        <v>1</v>
      </c>
      <c r="U2" s="17">
        <f>IF(O2="NO",0,1)</f>
        <v>1</v>
      </c>
      <c r="V2" s="17"/>
      <c r="W2" s="19" t="str">
        <f aca="true" t="shared" si="5" ref="W2:W20">L2</f>
        <v>CPP_003981</v>
      </c>
      <c r="X2" s="8">
        <f>_xlfn.COUNTIFS($L$2:$L49216,W2)</f>
        <v>1</v>
      </c>
      <c r="Y2">
        <f>_xlfn.COUNTIFS(W:X,1)</f>
        <v>1600</v>
      </c>
    </row>
    <row r="3" spans="1:24" ht="13.5">
      <c r="A3" s="27" t="s">
        <v>183</v>
      </c>
      <c r="B3" s="2" t="s">
        <v>130</v>
      </c>
      <c r="C3" s="11" t="s">
        <v>14</v>
      </c>
      <c r="D3" s="2">
        <f t="shared" si="0"/>
        <v>57</v>
      </c>
      <c r="E3" s="2">
        <f t="shared" si="1"/>
        <v>21</v>
      </c>
      <c r="F3" s="32">
        <f t="shared" si="2"/>
        <v>0.3684210526315789</v>
      </c>
      <c r="G3" s="21">
        <f t="shared" si="3"/>
        <v>309010</v>
      </c>
      <c r="J3" s="8">
        <v>2012</v>
      </c>
      <c r="K3" s="13" t="s">
        <v>4</v>
      </c>
      <c r="L3" s="100" t="s">
        <v>1630</v>
      </c>
      <c r="M3" s="24">
        <v>3500</v>
      </c>
      <c r="N3" s="11" t="s">
        <v>14</v>
      </c>
      <c r="O3" s="52" t="s">
        <v>119</v>
      </c>
      <c r="P3" s="12" t="s">
        <v>812</v>
      </c>
      <c r="Q3" s="59"/>
      <c r="R3" s="59"/>
      <c r="T3" s="8">
        <f t="shared" si="4"/>
        <v>1</v>
      </c>
      <c r="U3" s="17">
        <f aca="true" t="shared" si="6" ref="U3:U66">IF(O3="NO",0,1)</f>
        <v>1</v>
      </c>
      <c r="V3" s="17"/>
      <c r="W3" s="19" t="str">
        <f t="shared" si="5"/>
        <v>CPP_003984</v>
      </c>
      <c r="X3" s="8">
        <f>_xlfn.COUNTIFS($L$2:$L49217,W3)</f>
        <v>1</v>
      </c>
    </row>
    <row r="4" spans="1:24" ht="13.5">
      <c r="A4" s="27" t="s">
        <v>183</v>
      </c>
      <c r="B4" s="2" t="s">
        <v>7</v>
      </c>
      <c r="C4" s="11" t="s">
        <v>14</v>
      </c>
      <c r="D4" s="2">
        <f t="shared" si="0"/>
        <v>95</v>
      </c>
      <c r="E4" s="2">
        <f t="shared" si="1"/>
        <v>3</v>
      </c>
      <c r="F4" s="32">
        <f t="shared" si="2"/>
        <v>0.031578947368421054</v>
      </c>
      <c r="G4" s="21">
        <f t="shared" si="3"/>
        <v>485100</v>
      </c>
      <c r="J4" s="8">
        <v>2012</v>
      </c>
      <c r="K4" s="13" t="s">
        <v>4</v>
      </c>
      <c r="L4" s="100" t="s">
        <v>1628</v>
      </c>
      <c r="M4" s="24">
        <v>3000</v>
      </c>
      <c r="N4" s="11" t="s">
        <v>14</v>
      </c>
      <c r="O4" s="52" t="s">
        <v>119</v>
      </c>
      <c r="P4" s="12" t="s">
        <v>812</v>
      </c>
      <c r="Q4" s="59"/>
      <c r="R4" s="59"/>
      <c r="T4" s="8">
        <f t="shared" si="4"/>
        <v>1</v>
      </c>
      <c r="U4" s="17">
        <f t="shared" si="6"/>
        <v>1</v>
      </c>
      <c r="V4" s="17"/>
      <c r="W4" s="19" t="str">
        <f t="shared" si="5"/>
        <v>CPP_004041</v>
      </c>
      <c r="X4" s="8">
        <f>_xlfn.COUNTIFS($L$2:$L49218,W4)</f>
        <v>1</v>
      </c>
    </row>
    <row r="5" spans="1:24" ht="13.5">
      <c r="A5" s="27" t="s">
        <v>183</v>
      </c>
      <c r="B5" s="2" t="s">
        <v>6</v>
      </c>
      <c r="C5" s="11" t="s">
        <v>14</v>
      </c>
      <c r="D5" s="2">
        <f t="shared" si="0"/>
        <v>100</v>
      </c>
      <c r="E5" s="2">
        <f t="shared" si="1"/>
        <v>8</v>
      </c>
      <c r="F5" s="32">
        <f t="shared" si="2"/>
        <v>0.08</v>
      </c>
      <c r="G5" s="21">
        <f t="shared" si="3"/>
        <v>223000</v>
      </c>
      <c r="J5" s="74">
        <v>2012</v>
      </c>
      <c r="K5" s="80" t="s">
        <v>4</v>
      </c>
      <c r="L5" s="88" t="s">
        <v>1594</v>
      </c>
      <c r="M5" s="24">
        <v>999</v>
      </c>
      <c r="N5" s="11" t="s">
        <v>14</v>
      </c>
      <c r="O5" s="52" t="s">
        <v>119</v>
      </c>
      <c r="P5" s="12" t="s">
        <v>812</v>
      </c>
      <c r="Q5" s="12"/>
      <c r="R5" s="12"/>
      <c r="T5" s="8">
        <f t="shared" si="4"/>
        <v>1</v>
      </c>
      <c r="U5" s="17">
        <f t="shared" si="6"/>
        <v>1</v>
      </c>
      <c r="V5" s="17"/>
      <c r="W5" s="19" t="str">
        <f t="shared" si="5"/>
        <v>CPP_004121</v>
      </c>
      <c r="X5" s="8">
        <f>_xlfn.COUNTIFS($L$2:$L49219,W5)</f>
        <v>1</v>
      </c>
    </row>
    <row r="6" spans="1:24" ht="13.5">
      <c r="A6" s="27" t="s">
        <v>183</v>
      </c>
      <c r="B6" s="2" t="s">
        <v>8</v>
      </c>
      <c r="C6" s="11" t="s">
        <v>25</v>
      </c>
      <c r="D6" s="2">
        <f t="shared" si="0"/>
        <v>43</v>
      </c>
      <c r="E6" s="2">
        <f t="shared" si="1"/>
        <v>0</v>
      </c>
      <c r="F6" s="32">
        <f t="shared" si="2"/>
        <v>0</v>
      </c>
      <c r="G6" s="21">
        <f t="shared" si="3"/>
        <v>1510840</v>
      </c>
      <c r="J6" s="74">
        <v>2012</v>
      </c>
      <c r="K6" s="80" t="s">
        <v>4</v>
      </c>
      <c r="L6" s="88" t="s">
        <v>1574</v>
      </c>
      <c r="M6" s="24">
        <v>999</v>
      </c>
      <c r="N6" s="11" t="s">
        <v>14</v>
      </c>
      <c r="O6" s="52" t="s">
        <v>119</v>
      </c>
      <c r="P6" s="12" t="s">
        <v>812</v>
      </c>
      <c r="Q6" s="12"/>
      <c r="R6" s="12"/>
      <c r="T6" s="8">
        <f t="shared" si="4"/>
        <v>1</v>
      </c>
      <c r="U6" s="17">
        <f t="shared" si="6"/>
        <v>1</v>
      </c>
      <c r="V6" s="17"/>
      <c r="W6" s="19" t="str">
        <f t="shared" si="5"/>
        <v>CPP_004142</v>
      </c>
      <c r="X6" s="8">
        <f>_xlfn.COUNTIFS($L$2:$L49220,W6)</f>
        <v>1</v>
      </c>
    </row>
    <row r="7" spans="1:24" ht="13.5">
      <c r="A7" s="27" t="s">
        <v>183</v>
      </c>
      <c r="B7" s="2" t="s">
        <v>4</v>
      </c>
      <c r="C7" s="11" t="s">
        <v>25</v>
      </c>
      <c r="D7" s="2">
        <f t="shared" si="0"/>
        <v>787</v>
      </c>
      <c r="E7" s="2">
        <f t="shared" si="1"/>
        <v>51</v>
      </c>
      <c r="F7" s="32">
        <f t="shared" si="2"/>
        <v>0.06480304955527319</v>
      </c>
      <c r="G7" s="21">
        <f t="shared" si="3"/>
        <v>3124841</v>
      </c>
      <c r="J7" s="74">
        <v>2012</v>
      </c>
      <c r="K7" s="80" t="s">
        <v>4</v>
      </c>
      <c r="L7" s="88" t="s">
        <v>1580</v>
      </c>
      <c r="M7" s="24">
        <v>999</v>
      </c>
      <c r="N7" s="11" t="s">
        <v>14</v>
      </c>
      <c r="O7" s="52" t="s">
        <v>13</v>
      </c>
      <c r="P7" s="12">
        <v>0</v>
      </c>
      <c r="Q7" s="12"/>
      <c r="R7" s="12"/>
      <c r="T7" s="8">
        <f t="shared" si="4"/>
        <v>1</v>
      </c>
      <c r="U7" s="17">
        <f t="shared" si="6"/>
        <v>0</v>
      </c>
      <c r="V7" s="17"/>
      <c r="W7" s="19" t="str">
        <f t="shared" si="5"/>
        <v>CPP_004161</v>
      </c>
      <c r="X7" s="8">
        <f>_xlfn.COUNTIFS($L$2:$L49221,W7)</f>
        <v>1</v>
      </c>
    </row>
    <row r="8" spans="1:24" ht="13.5">
      <c r="A8" s="27" t="s">
        <v>183</v>
      </c>
      <c r="B8" s="2" t="s">
        <v>5</v>
      </c>
      <c r="C8" s="11" t="s">
        <v>25</v>
      </c>
      <c r="D8" s="2">
        <f t="shared" si="0"/>
        <v>100</v>
      </c>
      <c r="E8" s="2">
        <f t="shared" si="1"/>
        <v>6</v>
      </c>
      <c r="F8" s="32">
        <f aca="true" t="shared" si="7" ref="F8:F14">IF(E8&gt;0,(E8/D8),0)</f>
        <v>0.06</v>
      </c>
      <c r="G8" s="21">
        <f t="shared" si="3"/>
        <v>2979395</v>
      </c>
      <c r="J8" s="74">
        <v>2012</v>
      </c>
      <c r="K8" s="80" t="s">
        <v>4</v>
      </c>
      <c r="L8" s="86" t="s">
        <v>257</v>
      </c>
      <c r="M8" s="23">
        <v>6000</v>
      </c>
      <c r="N8" s="11" t="s">
        <v>14</v>
      </c>
      <c r="O8" s="52" t="s">
        <v>13</v>
      </c>
      <c r="P8" s="12">
        <v>0</v>
      </c>
      <c r="Q8" s="99"/>
      <c r="R8" s="99"/>
      <c r="T8" s="8">
        <f t="shared" si="4"/>
        <v>1</v>
      </c>
      <c r="U8" s="17">
        <f t="shared" si="6"/>
        <v>0</v>
      </c>
      <c r="V8" s="17"/>
      <c r="W8" s="19" t="str">
        <f t="shared" si="5"/>
        <v>CPP_004181</v>
      </c>
      <c r="X8" s="8">
        <f>_xlfn.COUNTIFS($L$2:$L49222,W8)</f>
        <v>1</v>
      </c>
    </row>
    <row r="9" spans="1:24" ht="13.5">
      <c r="A9" s="27" t="s">
        <v>183</v>
      </c>
      <c r="B9" s="2" t="s">
        <v>246</v>
      </c>
      <c r="C9" s="11" t="s">
        <v>25</v>
      </c>
      <c r="D9" s="2">
        <f t="shared" si="0"/>
        <v>59</v>
      </c>
      <c r="E9" s="2">
        <f t="shared" si="1"/>
        <v>0</v>
      </c>
      <c r="F9" s="38">
        <f t="shared" si="7"/>
        <v>0</v>
      </c>
      <c r="G9" s="21">
        <f t="shared" si="3"/>
        <v>318189.86999999994</v>
      </c>
      <c r="J9" s="74">
        <v>2012</v>
      </c>
      <c r="K9" s="80" t="s">
        <v>4</v>
      </c>
      <c r="L9" s="86" t="s">
        <v>258</v>
      </c>
      <c r="M9" s="23">
        <v>3000</v>
      </c>
      <c r="N9" s="11" t="s">
        <v>14</v>
      </c>
      <c r="O9" s="52" t="s">
        <v>13</v>
      </c>
      <c r="P9" s="12">
        <v>0</v>
      </c>
      <c r="Q9" s="59"/>
      <c r="R9" s="59"/>
      <c r="T9" s="8">
        <f t="shared" si="4"/>
        <v>1</v>
      </c>
      <c r="U9" s="17">
        <f t="shared" si="6"/>
        <v>0</v>
      </c>
      <c r="V9" s="17"/>
      <c r="W9" s="19" t="str">
        <f t="shared" si="5"/>
        <v>CPP_004201</v>
      </c>
      <c r="X9" s="8">
        <f>_xlfn.COUNTIFS($L$2:$L49223,W9)</f>
        <v>1</v>
      </c>
    </row>
    <row r="10" spans="1:24" ht="13.5">
      <c r="A10" s="27" t="s">
        <v>183</v>
      </c>
      <c r="B10" s="2" t="s">
        <v>1620</v>
      </c>
      <c r="C10" s="11" t="s">
        <v>25</v>
      </c>
      <c r="D10" s="2">
        <f t="shared" si="0"/>
        <v>21</v>
      </c>
      <c r="E10" s="2">
        <f t="shared" si="1"/>
        <v>0</v>
      </c>
      <c r="F10" s="38">
        <f t="shared" si="7"/>
        <v>0</v>
      </c>
      <c r="G10" s="21">
        <f t="shared" si="3"/>
        <v>503440</v>
      </c>
      <c r="J10" s="74">
        <v>2012</v>
      </c>
      <c r="K10" s="80" t="s">
        <v>4</v>
      </c>
      <c r="L10" s="88" t="s">
        <v>1581</v>
      </c>
      <c r="M10" s="24">
        <v>999</v>
      </c>
      <c r="N10" s="11" t="s">
        <v>14</v>
      </c>
      <c r="O10" s="52" t="s">
        <v>119</v>
      </c>
      <c r="P10" s="12">
        <v>1</v>
      </c>
      <c r="Q10" s="12"/>
      <c r="R10" s="12"/>
      <c r="T10" s="8">
        <f t="shared" si="4"/>
        <v>1</v>
      </c>
      <c r="U10" s="17">
        <f t="shared" si="6"/>
        <v>1</v>
      </c>
      <c r="V10" s="17"/>
      <c r="W10" s="19" t="str">
        <f t="shared" si="5"/>
        <v>CPP_004221</v>
      </c>
      <c r="X10" s="8">
        <f>_xlfn.COUNTIFS($L$2:$L49224,W10)</f>
        <v>1</v>
      </c>
    </row>
    <row r="11" spans="1:24" ht="13.5">
      <c r="A11" s="27" t="s">
        <v>183</v>
      </c>
      <c r="B11" s="2" t="s">
        <v>1621</v>
      </c>
      <c r="C11" s="11" t="s">
        <v>25</v>
      </c>
      <c r="D11" s="2">
        <f t="shared" si="0"/>
        <v>8</v>
      </c>
      <c r="E11" s="2">
        <f t="shared" si="1"/>
        <v>0</v>
      </c>
      <c r="F11" s="38">
        <f t="shared" si="7"/>
        <v>0</v>
      </c>
      <c r="G11" s="21">
        <f t="shared" si="3"/>
        <v>203250</v>
      </c>
      <c r="J11" s="74">
        <v>2012</v>
      </c>
      <c r="K11" s="80" t="s">
        <v>4</v>
      </c>
      <c r="L11" s="86" t="s">
        <v>259</v>
      </c>
      <c r="M11" s="23">
        <v>6000</v>
      </c>
      <c r="N11" s="11" t="s">
        <v>14</v>
      </c>
      <c r="O11" s="52" t="s">
        <v>13</v>
      </c>
      <c r="P11" s="12">
        <v>0</v>
      </c>
      <c r="Q11" s="59"/>
      <c r="R11" s="59"/>
      <c r="T11" s="8">
        <f t="shared" si="4"/>
        <v>1</v>
      </c>
      <c r="U11" s="17">
        <f t="shared" si="6"/>
        <v>0</v>
      </c>
      <c r="V11" s="17"/>
      <c r="W11" s="19" t="str">
        <f t="shared" si="5"/>
        <v>CPP_004241</v>
      </c>
      <c r="X11" s="8">
        <f>_xlfn.COUNTIFS($L$2:$L49225,W11)</f>
        <v>1</v>
      </c>
    </row>
    <row r="12" spans="1:24" ht="13.5">
      <c r="A12" s="68" t="s">
        <v>184</v>
      </c>
      <c r="C12" s="40" t="s">
        <v>14</v>
      </c>
      <c r="D12" s="34">
        <f>D2+D3+D4+D5</f>
        <v>582</v>
      </c>
      <c r="E12" s="35">
        <f>SUM(E2:E5)</f>
        <v>122</v>
      </c>
      <c r="F12" s="36">
        <f t="shared" si="7"/>
        <v>0.20962199312714777</v>
      </c>
      <c r="G12" s="37">
        <f>SUM(G2:G5)</f>
        <v>1867912</v>
      </c>
      <c r="J12" s="74">
        <v>2012</v>
      </c>
      <c r="K12" s="80" t="s">
        <v>4</v>
      </c>
      <c r="L12" s="86" t="s">
        <v>260</v>
      </c>
      <c r="M12" s="23">
        <v>6000</v>
      </c>
      <c r="N12" s="11" t="s">
        <v>14</v>
      </c>
      <c r="O12" s="52" t="s">
        <v>119</v>
      </c>
      <c r="P12" s="12">
        <v>1</v>
      </c>
      <c r="Q12" s="59"/>
      <c r="R12" s="59"/>
      <c r="T12" s="8">
        <f t="shared" si="4"/>
        <v>1</v>
      </c>
      <c r="U12" s="17">
        <f t="shared" si="6"/>
        <v>1</v>
      </c>
      <c r="V12" s="17"/>
      <c r="W12" s="19" t="str">
        <f t="shared" si="5"/>
        <v>CPP_004261</v>
      </c>
      <c r="X12" s="8">
        <f>_xlfn.COUNTIFS($L$2:$L49226,W12)</f>
        <v>1</v>
      </c>
    </row>
    <row r="13" spans="1:24" ht="13.5">
      <c r="A13" s="69"/>
      <c r="B13" s="41"/>
      <c r="C13" s="40" t="s">
        <v>25</v>
      </c>
      <c r="D13" s="34">
        <f>D6+D7+D8+D9+D10+D11</f>
        <v>1018</v>
      </c>
      <c r="E13" s="35">
        <f>SUM(E6:E11)</f>
        <v>57</v>
      </c>
      <c r="F13" s="36">
        <f t="shared" si="7"/>
        <v>0.055992141453831044</v>
      </c>
      <c r="G13" s="37">
        <f>SUM(G6:G11)</f>
        <v>8639955.870000001</v>
      </c>
      <c r="J13" s="74">
        <v>2012</v>
      </c>
      <c r="K13" s="80" t="s">
        <v>4</v>
      </c>
      <c r="L13" s="88" t="s">
        <v>1595</v>
      </c>
      <c r="M13" s="24">
        <v>999</v>
      </c>
      <c r="N13" s="11" t="s">
        <v>14</v>
      </c>
      <c r="O13" s="52" t="s">
        <v>13</v>
      </c>
      <c r="P13" s="12">
        <v>0</v>
      </c>
      <c r="Q13" s="12"/>
      <c r="R13" s="12"/>
      <c r="T13" s="8">
        <f t="shared" si="4"/>
        <v>1</v>
      </c>
      <c r="U13" s="17">
        <f t="shared" si="6"/>
        <v>0</v>
      </c>
      <c r="V13" s="17"/>
      <c r="W13" s="19" t="str">
        <f t="shared" si="5"/>
        <v>CPP_004301</v>
      </c>
      <c r="X13" s="8">
        <f>_xlfn.COUNTIFS($L$2:$L49227,W13)</f>
        <v>1</v>
      </c>
    </row>
    <row r="14" spans="1:24" ht="13.5">
      <c r="A14" s="70"/>
      <c r="C14" s="39"/>
      <c r="D14" s="34">
        <f>SUM(D2:D11)</f>
        <v>1600</v>
      </c>
      <c r="E14" s="35">
        <f>SUM(E2:E11)</f>
        <v>179</v>
      </c>
      <c r="F14" s="36">
        <f t="shared" si="7"/>
        <v>0.111875</v>
      </c>
      <c r="G14" s="37">
        <f>SUM(G2:G11)</f>
        <v>10507867.87</v>
      </c>
      <c r="J14" s="74">
        <v>2012</v>
      </c>
      <c r="K14" s="80" t="s">
        <v>4</v>
      </c>
      <c r="L14" s="86" t="s">
        <v>261</v>
      </c>
      <c r="M14" s="23">
        <v>2000</v>
      </c>
      <c r="N14" s="11" t="s">
        <v>14</v>
      </c>
      <c r="O14" s="52" t="s">
        <v>13</v>
      </c>
      <c r="P14" s="12">
        <v>0</v>
      </c>
      <c r="Q14" s="59"/>
      <c r="R14" s="59"/>
      <c r="T14" s="8">
        <f t="shared" si="4"/>
        <v>1</v>
      </c>
      <c r="U14" s="17">
        <f t="shared" si="6"/>
        <v>0</v>
      </c>
      <c r="V14" s="17"/>
      <c r="W14" s="19" t="str">
        <f t="shared" si="5"/>
        <v>CPP_004321</v>
      </c>
      <c r="X14" s="8">
        <f>_xlfn.COUNTIFS($L$2:$L49228,W14)</f>
        <v>1</v>
      </c>
    </row>
    <row r="15" spans="10:24" ht="13.5">
      <c r="J15" s="74">
        <v>2012</v>
      </c>
      <c r="K15" s="80" t="s">
        <v>4</v>
      </c>
      <c r="L15" s="86" t="s">
        <v>262</v>
      </c>
      <c r="M15" s="23">
        <v>4000</v>
      </c>
      <c r="N15" s="11" t="s">
        <v>14</v>
      </c>
      <c r="O15" s="52" t="s">
        <v>13</v>
      </c>
      <c r="P15" s="12">
        <v>0</v>
      </c>
      <c r="Q15" s="59"/>
      <c r="R15" s="59"/>
      <c r="T15" s="8">
        <f t="shared" si="4"/>
        <v>1</v>
      </c>
      <c r="U15" s="17">
        <f t="shared" si="6"/>
        <v>0</v>
      </c>
      <c r="V15" s="17"/>
      <c r="W15" s="19" t="str">
        <f t="shared" si="5"/>
        <v>CPP_004322</v>
      </c>
      <c r="X15" s="8">
        <f>_xlfn.COUNTIFS($L$2:$L49229,W15)</f>
        <v>1</v>
      </c>
    </row>
    <row r="16" spans="1:24" ht="27.75">
      <c r="A16" s="3" t="s">
        <v>2</v>
      </c>
      <c r="B16" s="1" t="s">
        <v>0</v>
      </c>
      <c r="C16" s="4" t="s">
        <v>181</v>
      </c>
      <c r="D16" s="3" t="s">
        <v>1</v>
      </c>
      <c r="E16" s="3" t="s">
        <v>3</v>
      </c>
      <c r="F16" s="4" t="s">
        <v>122</v>
      </c>
      <c r="G16" s="5" t="s">
        <v>52</v>
      </c>
      <c r="J16" s="74">
        <v>2012</v>
      </c>
      <c r="K16" s="80" t="s">
        <v>4</v>
      </c>
      <c r="L16" s="86" t="s">
        <v>263</v>
      </c>
      <c r="M16" s="23">
        <v>3000</v>
      </c>
      <c r="N16" s="11" t="s">
        <v>14</v>
      </c>
      <c r="O16" s="52" t="s">
        <v>13</v>
      </c>
      <c r="P16" s="12">
        <v>0</v>
      </c>
      <c r="Q16" s="59"/>
      <c r="R16" s="59"/>
      <c r="T16" s="8">
        <f t="shared" si="4"/>
        <v>1</v>
      </c>
      <c r="U16" s="17">
        <f t="shared" si="6"/>
        <v>0</v>
      </c>
      <c r="V16" s="17"/>
      <c r="W16" s="19" t="str">
        <f t="shared" si="5"/>
        <v>CPP_004341</v>
      </c>
      <c r="X16" s="8">
        <f>_xlfn.COUNTIFS($L$2:$L49230,W16)</f>
        <v>1</v>
      </c>
    </row>
    <row r="17" spans="1:24" ht="13.5">
      <c r="A17" s="2">
        <v>2012</v>
      </c>
      <c r="B17" s="2" t="s">
        <v>4</v>
      </c>
      <c r="C17" s="11" t="s">
        <v>14</v>
      </c>
      <c r="D17" s="2">
        <f>_xlfn.SUMIFS($T$2:$T$49917,$J$2:$J$49917,A17,$K$2:$K$49917,B17,$N$2:$N$49917,C17)</f>
        <v>44</v>
      </c>
      <c r="E17" s="2">
        <f>_xlfn.SUMIFS($U$2:$U$49917,$K$2:$K$49917,B17,$J$2:$J$49917,A17,$N$2:$N$49917,C17)</f>
        <v>21</v>
      </c>
      <c r="F17" s="38">
        <f aca="true" t="shared" si="8" ref="F17:F37">IF(E17&gt;0,(E17/D17),0)</f>
        <v>0.4772727272727273</v>
      </c>
      <c r="G17" s="21">
        <f>_xlfn.SUMIFS($M$2:$M$49917,$K$2:$K$49917,B17,$J$2:$J$49917,A17,$N$2:$N$49917,C17)</f>
        <v>144490</v>
      </c>
      <c r="J17" s="74">
        <v>2012</v>
      </c>
      <c r="K17" s="80" t="s">
        <v>4</v>
      </c>
      <c r="L17" s="86" t="s">
        <v>264</v>
      </c>
      <c r="M17" s="23">
        <v>5000</v>
      </c>
      <c r="N17" s="11" t="s">
        <v>14</v>
      </c>
      <c r="O17" s="53" t="s">
        <v>119</v>
      </c>
      <c r="P17" s="96" t="s">
        <v>812</v>
      </c>
      <c r="Q17" s="59"/>
      <c r="R17" s="59"/>
      <c r="T17" s="8">
        <f t="shared" si="4"/>
        <v>1</v>
      </c>
      <c r="U17" s="17">
        <f t="shared" si="6"/>
        <v>1</v>
      </c>
      <c r="V17" s="17"/>
      <c r="W17" s="19" t="str">
        <f t="shared" si="5"/>
        <v>CPP_004361</v>
      </c>
      <c r="X17" s="8">
        <f>_xlfn.COUNTIFS($L$2:$L49231,W17)</f>
        <v>1</v>
      </c>
    </row>
    <row r="18" spans="1:24" ht="13.5">
      <c r="A18" s="28" t="s">
        <v>184</v>
      </c>
      <c r="D18" s="29">
        <f>SUM(D17)</f>
        <v>44</v>
      </c>
      <c r="E18" s="31">
        <f>SUM(E17)</f>
        <v>21</v>
      </c>
      <c r="F18" s="38">
        <f t="shared" si="8"/>
        <v>0.4772727272727273</v>
      </c>
      <c r="G18" s="30">
        <f>SUM(G17)</f>
        <v>144490</v>
      </c>
      <c r="J18" s="74">
        <v>2012</v>
      </c>
      <c r="K18" s="80" t="s">
        <v>4</v>
      </c>
      <c r="L18" s="88" t="s">
        <v>1575</v>
      </c>
      <c r="M18" s="24">
        <v>999</v>
      </c>
      <c r="N18" s="11" t="s">
        <v>14</v>
      </c>
      <c r="O18" s="52" t="s">
        <v>13</v>
      </c>
      <c r="P18" s="12">
        <v>0</v>
      </c>
      <c r="Q18" s="12"/>
      <c r="R18" s="12"/>
      <c r="T18" s="8">
        <f t="shared" si="4"/>
        <v>1</v>
      </c>
      <c r="U18" s="17">
        <f t="shared" si="6"/>
        <v>0</v>
      </c>
      <c r="V18" s="17"/>
      <c r="W18" s="19" t="str">
        <f t="shared" si="5"/>
        <v>CPP_004401</v>
      </c>
      <c r="X18" s="8">
        <f>_xlfn.COUNTIFS($L$2:$L49232,W18)</f>
        <v>1</v>
      </c>
    </row>
    <row r="19" spans="1:24" ht="13.5">
      <c r="A19" s="2">
        <v>2013</v>
      </c>
      <c r="B19" s="2" t="s">
        <v>4</v>
      </c>
      <c r="C19" s="11" t="s">
        <v>14</v>
      </c>
      <c r="D19" s="2">
        <f aca="true" t="shared" si="9" ref="D19:D26">_xlfn.SUMIFS($T$2:$T$49917,$J$2:$J$49917,A19,$K$2:$K$49917,B19,$N$2:$N$49917,C19)</f>
        <v>166</v>
      </c>
      <c r="E19" s="2">
        <f aca="true" t="shared" si="10" ref="E19:E26">_xlfn.SUMIFS($U$2:$U$49917,$K$2:$K$49917,B19,$J$2:$J$49917,A19,$N$2:$N$49917,C19)</f>
        <v>38</v>
      </c>
      <c r="F19" s="38">
        <f t="shared" si="8"/>
        <v>0.2289156626506024</v>
      </c>
      <c r="G19" s="21">
        <f aca="true" t="shared" si="11" ref="G19:G26">_xlfn.SUMIFS($M$2:$M$49917,$K$2:$K$49917,B19,$J$2:$J$49917,A19,$N$2:$N$49917,C19)</f>
        <v>374608</v>
      </c>
      <c r="J19" s="74">
        <v>2012</v>
      </c>
      <c r="K19" s="80" t="s">
        <v>4</v>
      </c>
      <c r="L19" s="86" t="s">
        <v>265</v>
      </c>
      <c r="M19" s="23">
        <v>4000</v>
      </c>
      <c r="N19" s="11" t="s">
        <v>14</v>
      </c>
      <c r="O19" s="53" t="s">
        <v>119</v>
      </c>
      <c r="P19" s="96" t="s">
        <v>812</v>
      </c>
      <c r="Q19" s="59"/>
      <c r="R19" s="59"/>
      <c r="T19" s="8">
        <f t="shared" si="4"/>
        <v>1</v>
      </c>
      <c r="U19" s="17">
        <f t="shared" si="6"/>
        <v>1</v>
      </c>
      <c r="V19" s="17"/>
      <c r="W19" s="19" t="str">
        <f t="shared" si="5"/>
        <v>CPP_004421</v>
      </c>
      <c r="X19" s="8">
        <f>_xlfn.COUNTIFS($L$2:$L49233,W19)</f>
        <v>1</v>
      </c>
    </row>
    <row r="20" spans="1:24" ht="13.5">
      <c r="A20" s="2">
        <v>2013</v>
      </c>
      <c r="B20" s="2" t="s">
        <v>130</v>
      </c>
      <c r="C20" s="11" t="s">
        <v>14</v>
      </c>
      <c r="D20" s="2">
        <f t="shared" si="9"/>
        <v>0</v>
      </c>
      <c r="E20" s="2">
        <f t="shared" si="10"/>
        <v>0</v>
      </c>
      <c r="F20" s="38">
        <f t="shared" si="8"/>
        <v>0</v>
      </c>
      <c r="G20" s="21">
        <f t="shared" si="11"/>
        <v>0</v>
      </c>
      <c r="J20" s="74">
        <v>2012</v>
      </c>
      <c r="K20" s="80" t="s">
        <v>4</v>
      </c>
      <c r="L20" s="86" t="s">
        <v>266</v>
      </c>
      <c r="M20" s="23">
        <v>4000</v>
      </c>
      <c r="N20" s="11" t="s">
        <v>14</v>
      </c>
      <c r="O20" s="52" t="s">
        <v>13</v>
      </c>
      <c r="P20" s="12">
        <v>0</v>
      </c>
      <c r="Q20" s="59"/>
      <c r="R20" s="59"/>
      <c r="T20" s="8">
        <f t="shared" si="4"/>
        <v>1</v>
      </c>
      <c r="U20" s="17">
        <f t="shared" si="6"/>
        <v>0</v>
      </c>
      <c r="V20" s="17"/>
      <c r="W20" s="19" t="str">
        <f t="shared" si="5"/>
        <v>CPP_004441</v>
      </c>
      <c r="X20" s="8">
        <f>_xlfn.COUNTIFS($L$2:$L49234,W20)</f>
        <v>1</v>
      </c>
    </row>
    <row r="21" spans="1:24" ht="13.5">
      <c r="A21" s="2">
        <v>2013</v>
      </c>
      <c r="B21" s="2" t="s">
        <v>7</v>
      </c>
      <c r="C21" s="11" t="s">
        <v>14</v>
      </c>
      <c r="D21" s="2">
        <f t="shared" si="9"/>
        <v>0</v>
      </c>
      <c r="E21" s="2">
        <f t="shared" si="10"/>
        <v>0</v>
      </c>
      <c r="F21" s="38">
        <f t="shared" si="8"/>
        <v>0</v>
      </c>
      <c r="G21" s="21">
        <f t="shared" si="11"/>
        <v>0</v>
      </c>
      <c r="J21" s="74">
        <v>2012</v>
      </c>
      <c r="K21" s="80" t="s">
        <v>4</v>
      </c>
      <c r="L21" s="86" t="s">
        <v>267</v>
      </c>
      <c r="M21" s="23">
        <v>4000</v>
      </c>
      <c r="N21" s="11" t="s">
        <v>14</v>
      </c>
      <c r="O21" s="53" t="s">
        <v>119</v>
      </c>
      <c r="P21" s="96">
        <v>3</v>
      </c>
      <c r="Q21" s="59"/>
      <c r="R21" s="59"/>
      <c r="T21" s="8">
        <f t="shared" si="4"/>
        <v>1</v>
      </c>
      <c r="U21" s="17">
        <f t="shared" si="6"/>
        <v>1</v>
      </c>
      <c r="V21" s="17"/>
      <c r="W21" s="19" t="str">
        <f aca="true" t="shared" si="12" ref="W21:W84">L21</f>
        <v>CPP_004461</v>
      </c>
      <c r="X21" s="8">
        <f>_xlfn.COUNTIFS($L$2:$L49235,W21)</f>
        <v>1</v>
      </c>
    </row>
    <row r="22" spans="1:24" ht="13.5">
      <c r="A22" s="2">
        <v>2013</v>
      </c>
      <c r="B22" s="2" t="s">
        <v>6</v>
      </c>
      <c r="C22" s="11" t="s">
        <v>14</v>
      </c>
      <c r="D22" s="2">
        <f t="shared" si="9"/>
        <v>1</v>
      </c>
      <c r="E22" s="2">
        <f t="shared" si="10"/>
        <v>0</v>
      </c>
      <c r="F22" s="38">
        <f t="shared" si="8"/>
        <v>0</v>
      </c>
      <c r="G22" s="21">
        <f t="shared" si="11"/>
        <v>2000</v>
      </c>
      <c r="J22" s="74">
        <v>2012</v>
      </c>
      <c r="K22" s="80" t="s">
        <v>4</v>
      </c>
      <c r="L22" s="86" t="s">
        <v>268</v>
      </c>
      <c r="M22" s="23">
        <v>4000</v>
      </c>
      <c r="N22" s="11" t="s">
        <v>14</v>
      </c>
      <c r="O22" s="52" t="s">
        <v>119</v>
      </c>
      <c r="P22" s="12">
        <v>6</v>
      </c>
      <c r="Q22" s="59"/>
      <c r="R22" s="59"/>
      <c r="T22" s="8">
        <f t="shared" si="4"/>
        <v>1</v>
      </c>
      <c r="U22" s="17">
        <f t="shared" si="6"/>
        <v>1</v>
      </c>
      <c r="V22" s="17"/>
      <c r="W22" s="19" t="str">
        <f t="shared" si="12"/>
        <v>CPP_004501</v>
      </c>
      <c r="X22" s="8">
        <f>_xlfn.COUNTIFS($L$2:$L49236,W22)</f>
        <v>1</v>
      </c>
    </row>
    <row r="23" spans="1:24" ht="13.5">
      <c r="A23" s="2">
        <v>2013</v>
      </c>
      <c r="B23" s="2" t="s">
        <v>8</v>
      </c>
      <c r="C23" s="11" t="s">
        <v>25</v>
      </c>
      <c r="D23" s="2">
        <f t="shared" si="9"/>
        <v>5</v>
      </c>
      <c r="E23" s="2">
        <f t="shared" si="10"/>
        <v>0</v>
      </c>
      <c r="F23" s="38">
        <f t="shared" si="8"/>
        <v>0</v>
      </c>
      <c r="G23" s="21">
        <f t="shared" si="11"/>
        <v>112340</v>
      </c>
      <c r="J23" s="74">
        <v>2012</v>
      </c>
      <c r="K23" s="80" t="s">
        <v>4</v>
      </c>
      <c r="L23" s="86" t="s">
        <v>269</v>
      </c>
      <c r="M23" s="23">
        <v>4000</v>
      </c>
      <c r="N23" s="11" t="s">
        <v>14</v>
      </c>
      <c r="O23" s="52" t="s">
        <v>119</v>
      </c>
      <c r="P23" s="12" t="s">
        <v>812</v>
      </c>
      <c r="Q23" s="59"/>
      <c r="R23" s="59"/>
      <c r="T23" s="8">
        <f t="shared" si="4"/>
        <v>1</v>
      </c>
      <c r="U23" s="17">
        <f t="shared" si="6"/>
        <v>1</v>
      </c>
      <c r="V23" s="17"/>
      <c r="W23" s="19" t="str">
        <f t="shared" si="12"/>
        <v>CPP_004521</v>
      </c>
      <c r="X23" s="8">
        <f>_xlfn.COUNTIFS($L$2:$L49237,W23)</f>
        <v>1</v>
      </c>
    </row>
    <row r="24" spans="1:24" ht="13.5">
      <c r="A24" s="2">
        <v>2013</v>
      </c>
      <c r="B24" s="2" t="s">
        <v>4</v>
      </c>
      <c r="C24" s="11" t="s">
        <v>25</v>
      </c>
      <c r="D24" s="2">
        <f t="shared" si="9"/>
        <v>15</v>
      </c>
      <c r="E24" s="2">
        <f t="shared" si="10"/>
        <v>1</v>
      </c>
      <c r="F24" s="38">
        <f t="shared" si="8"/>
        <v>0.06666666666666667</v>
      </c>
      <c r="G24" s="21">
        <f t="shared" si="11"/>
        <v>51698</v>
      </c>
      <c r="J24" s="74">
        <v>2012</v>
      </c>
      <c r="K24" s="80" t="s">
        <v>4</v>
      </c>
      <c r="L24" s="86" t="s">
        <v>270</v>
      </c>
      <c r="M24" s="23">
        <v>4000</v>
      </c>
      <c r="N24" s="11" t="s">
        <v>14</v>
      </c>
      <c r="O24" s="52" t="s">
        <v>119</v>
      </c>
      <c r="P24" s="12">
        <v>1</v>
      </c>
      <c r="Q24" s="59"/>
      <c r="R24" s="59"/>
      <c r="T24" s="8">
        <f t="shared" si="4"/>
        <v>1</v>
      </c>
      <c r="U24" s="17">
        <f t="shared" si="6"/>
        <v>1</v>
      </c>
      <c r="V24" s="17"/>
      <c r="W24" s="19" t="str">
        <f t="shared" si="12"/>
        <v>CPP_004541</v>
      </c>
      <c r="X24" s="8">
        <f>_xlfn.COUNTIFS($L$2:$L49238,W24)</f>
        <v>1</v>
      </c>
    </row>
    <row r="25" spans="1:24" ht="13.5">
      <c r="A25" s="2">
        <v>2013</v>
      </c>
      <c r="B25" s="2" t="s">
        <v>5</v>
      </c>
      <c r="C25" s="11" t="s">
        <v>25</v>
      </c>
      <c r="D25" s="2">
        <f t="shared" si="9"/>
        <v>0</v>
      </c>
      <c r="E25" s="2">
        <f t="shared" si="10"/>
        <v>0</v>
      </c>
      <c r="F25" s="38">
        <f t="shared" si="8"/>
        <v>0</v>
      </c>
      <c r="G25" s="21">
        <f t="shared" si="11"/>
        <v>0</v>
      </c>
      <c r="J25" s="74">
        <v>2012</v>
      </c>
      <c r="K25" s="80" t="s">
        <v>4</v>
      </c>
      <c r="L25" s="86" t="s">
        <v>271</v>
      </c>
      <c r="M25" s="23">
        <v>3000</v>
      </c>
      <c r="N25" s="11" t="s">
        <v>14</v>
      </c>
      <c r="O25" s="52" t="s">
        <v>13</v>
      </c>
      <c r="P25" s="12">
        <v>0</v>
      </c>
      <c r="Q25" s="59"/>
      <c r="R25" s="59"/>
      <c r="T25" s="8">
        <f t="shared" si="4"/>
        <v>1</v>
      </c>
      <c r="U25" s="17">
        <f t="shared" si="6"/>
        <v>0</v>
      </c>
      <c r="V25" s="17"/>
      <c r="W25" s="19" t="str">
        <f t="shared" si="12"/>
        <v>CPP_004561</v>
      </c>
      <c r="X25" s="8">
        <f>_xlfn.COUNTIFS($L$2:$L49239,W25)</f>
        <v>1</v>
      </c>
    </row>
    <row r="26" spans="1:24" ht="13.5">
      <c r="A26" s="2">
        <v>2013</v>
      </c>
      <c r="B26" s="2" t="s">
        <v>246</v>
      </c>
      <c r="C26" s="11" t="s">
        <v>25</v>
      </c>
      <c r="D26" s="2">
        <f t="shared" si="9"/>
        <v>0</v>
      </c>
      <c r="E26" s="2">
        <f t="shared" si="10"/>
        <v>0</v>
      </c>
      <c r="F26" s="38">
        <f t="shared" si="8"/>
        <v>0</v>
      </c>
      <c r="G26" s="21">
        <f t="shared" si="11"/>
        <v>0</v>
      </c>
      <c r="J26" s="74">
        <v>2012</v>
      </c>
      <c r="K26" s="80" t="s">
        <v>4</v>
      </c>
      <c r="L26" s="86" t="s">
        <v>272</v>
      </c>
      <c r="M26" s="23">
        <v>3000</v>
      </c>
      <c r="N26" s="11" t="s">
        <v>14</v>
      </c>
      <c r="O26" s="53" t="s">
        <v>119</v>
      </c>
      <c r="P26" s="96">
        <v>2</v>
      </c>
      <c r="Q26" s="59"/>
      <c r="R26" s="59"/>
      <c r="T26" s="8">
        <f t="shared" si="4"/>
        <v>1</v>
      </c>
      <c r="U26" s="17">
        <f t="shared" si="6"/>
        <v>1</v>
      </c>
      <c r="V26" s="17"/>
      <c r="W26" s="19" t="str">
        <f t="shared" si="12"/>
        <v>CPP_004562</v>
      </c>
      <c r="X26" s="8">
        <f>_xlfn.COUNTIFS($L$2:$L49240,W26)</f>
        <v>1</v>
      </c>
    </row>
    <row r="27" spans="1:24" ht="13.5">
      <c r="A27" s="44" t="s">
        <v>184</v>
      </c>
      <c r="B27" s="42"/>
      <c r="C27" s="40" t="s">
        <v>14</v>
      </c>
      <c r="D27" s="29">
        <f>D19+D20+D21+D37+D22</f>
        <v>205</v>
      </c>
      <c r="E27" s="31">
        <f>E19+E20+E21+E37+E22</f>
        <v>38</v>
      </c>
      <c r="F27" s="38">
        <f t="shared" si="8"/>
        <v>0.18536585365853658</v>
      </c>
      <c r="G27" s="30">
        <f>G19+G20+G21+G37+G22</f>
        <v>551090.8300000001</v>
      </c>
      <c r="J27" s="74">
        <v>2012</v>
      </c>
      <c r="K27" s="80" t="s">
        <v>4</v>
      </c>
      <c r="L27" s="86" t="s">
        <v>273</v>
      </c>
      <c r="M27" s="23">
        <v>4000</v>
      </c>
      <c r="N27" s="11" t="s">
        <v>14</v>
      </c>
      <c r="O27" s="52" t="s">
        <v>13</v>
      </c>
      <c r="P27" s="12">
        <v>0</v>
      </c>
      <c r="Q27" s="59"/>
      <c r="R27" s="59"/>
      <c r="T27" s="8">
        <f t="shared" si="4"/>
        <v>1</v>
      </c>
      <c r="U27" s="17">
        <f t="shared" si="6"/>
        <v>0</v>
      </c>
      <c r="V27" s="17"/>
      <c r="W27" s="19" t="str">
        <f t="shared" si="12"/>
        <v>CPP_004563</v>
      </c>
      <c r="X27" s="8">
        <f>_xlfn.COUNTIFS($L$2:$L49241,W27)</f>
        <v>1</v>
      </c>
    </row>
    <row r="28" spans="1:24" ht="13.5">
      <c r="A28" s="45"/>
      <c r="B28" s="26"/>
      <c r="C28" s="40" t="s">
        <v>25</v>
      </c>
      <c r="D28" s="29">
        <f>D23+D24+D65+D66+D25+D26</f>
        <v>20</v>
      </c>
      <c r="E28" s="31">
        <f>E23+E24+E65+E66+E25</f>
        <v>1</v>
      </c>
      <c r="F28" s="38">
        <f t="shared" si="8"/>
        <v>0.05</v>
      </c>
      <c r="G28" s="30">
        <f>G23+G24+G65+G66+G25+G26</f>
        <v>164038</v>
      </c>
      <c r="H28" s="39" t="s">
        <v>193</v>
      </c>
      <c r="J28" s="74">
        <v>2012</v>
      </c>
      <c r="K28" s="80" t="s">
        <v>4</v>
      </c>
      <c r="L28" s="86" t="s">
        <v>274</v>
      </c>
      <c r="M28" s="23">
        <v>4000</v>
      </c>
      <c r="N28" s="11" t="s">
        <v>14</v>
      </c>
      <c r="O28" s="53" t="s">
        <v>119</v>
      </c>
      <c r="P28" s="96">
        <v>3</v>
      </c>
      <c r="Q28" s="59"/>
      <c r="R28" s="59"/>
      <c r="T28" s="8">
        <f t="shared" si="4"/>
        <v>1</v>
      </c>
      <c r="U28" s="17">
        <f t="shared" si="6"/>
        <v>1</v>
      </c>
      <c r="V28" s="17"/>
      <c r="W28" s="19" t="str">
        <f t="shared" si="12"/>
        <v>CPP_004564</v>
      </c>
      <c r="X28" s="8">
        <f>_xlfn.COUNTIFS($L$2:$L49242,W28)</f>
        <v>1</v>
      </c>
    </row>
    <row r="29" spans="1:24" ht="13.5">
      <c r="A29" s="46"/>
      <c r="B29" s="43"/>
      <c r="C29" s="43"/>
      <c r="D29" s="29">
        <f>SUM(D19:D26)</f>
        <v>187</v>
      </c>
      <c r="E29" s="31">
        <f>SUM(E19:E26)</f>
        <v>39</v>
      </c>
      <c r="F29" s="38">
        <f t="shared" si="8"/>
        <v>0.20855614973262032</v>
      </c>
      <c r="G29" s="30">
        <f>SUM(G19:G26)</f>
        <v>540646</v>
      </c>
      <c r="H29" s="38">
        <f>G29/G17</f>
        <v>3.7417537545850923</v>
      </c>
      <c r="J29" s="74">
        <v>2012</v>
      </c>
      <c r="K29" s="80" t="s">
        <v>4</v>
      </c>
      <c r="L29" s="86" t="s">
        <v>275</v>
      </c>
      <c r="M29" s="23">
        <v>2000</v>
      </c>
      <c r="N29" s="11" t="s">
        <v>14</v>
      </c>
      <c r="O29" s="53" t="s">
        <v>119</v>
      </c>
      <c r="P29" s="96">
        <v>4</v>
      </c>
      <c r="Q29" s="59"/>
      <c r="R29" s="59"/>
      <c r="T29" s="8">
        <f t="shared" si="4"/>
        <v>1</v>
      </c>
      <c r="U29" s="17">
        <f t="shared" si="6"/>
        <v>1</v>
      </c>
      <c r="V29" s="17"/>
      <c r="W29" s="19" t="str">
        <f t="shared" si="12"/>
        <v>CPP_004601</v>
      </c>
      <c r="X29" s="8">
        <f>_xlfn.COUNTIFS($L$2:$L49243,W29)</f>
        <v>1</v>
      </c>
    </row>
    <row r="30" spans="1:24" ht="13.5">
      <c r="A30" s="2">
        <v>2014</v>
      </c>
      <c r="B30" s="2" t="s">
        <v>4</v>
      </c>
      <c r="C30" s="11" t="s">
        <v>14</v>
      </c>
      <c r="D30" s="2">
        <f aca="true" t="shared" si="13" ref="D30:D39">_xlfn.SUMIFS($T$2:$T$49917,$J$2:$J$49917,A30,$K$2:$K$49917,B30,$N$2:$N$49917,C30)</f>
        <v>119</v>
      </c>
      <c r="E30" s="2">
        <f aca="true" t="shared" si="14" ref="E30:E39">_xlfn.SUMIFS($U$2:$U$19803,$K$2:$K$19803,B30,$J$2:$J$19803,A30,$N$2:$N$19803,C30)</f>
        <v>31</v>
      </c>
      <c r="F30" s="38">
        <f t="shared" si="8"/>
        <v>0.2605042016806723</v>
      </c>
      <c r="G30" s="21">
        <f aca="true" t="shared" si="15" ref="G30:G39">_xlfn.SUMIFS($M$2:$M$49917,$K$2:$K$49917,B30,$J$2:$J$49917,A30,$N$2:$N$49917,C30)</f>
        <v>330705</v>
      </c>
      <c r="J30" s="75">
        <v>2012</v>
      </c>
      <c r="K30" s="19" t="s">
        <v>4</v>
      </c>
      <c r="L30" s="91" t="s">
        <v>1652</v>
      </c>
      <c r="M30" s="72">
        <v>3000</v>
      </c>
      <c r="N30" s="13" t="s">
        <v>14</v>
      </c>
      <c r="O30" s="58" t="s">
        <v>119</v>
      </c>
      <c r="P30" s="12" t="s">
        <v>812</v>
      </c>
      <c r="Q30" s="59"/>
      <c r="R30" s="59"/>
      <c r="T30" s="8">
        <f t="shared" si="4"/>
        <v>1</v>
      </c>
      <c r="U30" s="17">
        <f t="shared" si="6"/>
        <v>1</v>
      </c>
      <c r="V30" s="17"/>
      <c r="W30" s="19" t="str">
        <f t="shared" si="12"/>
        <v>CPP_004621</v>
      </c>
      <c r="X30" s="8">
        <f>_xlfn.COUNTIFS($L$2:$L49244,W30)</f>
        <v>1</v>
      </c>
    </row>
    <row r="31" spans="1:24" ht="15" customHeight="1">
      <c r="A31" s="2">
        <v>2014</v>
      </c>
      <c r="B31" s="2" t="s">
        <v>130</v>
      </c>
      <c r="C31" s="11" t="s">
        <v>14</v>
      </c>
      <c r="D31" s="2">
        <f t="shared" si="13"/>
        <v>57</v>
      </c>
      <c r="E31" s="2">
        <f t="shared" si="14"/>
        <v>21</v>
      </c>
      <c r="F31" s="38">
        <f t="shared" si="8"/>
        <v>0.3684210526315789</v>
      </c>
      <c r="G31" s="21">
        <f t="shared" si="15"/>
        <v>309010</v>
      </c>
      <c r="J31" s="74">
        <v>2012</v>
      </c>
      <c r="K31" s="80" t="s">
        <v>4</v>
      </c>
      <c r="L31" s="86" t="s">
        <v>276</v>
      </c>
      <c r="M31" s="23">
        <v>1000</v>
      </c>
      <c r="N31" s="11" t="s">
        <v>14</v>
      </c>
      <c r="O31" s="53" t="s">
        <v>119</v>
      </c>
      <c r="P31" s="96">
        <v>4</v>
      </c>
      <c r="Q31" s="59"/>
      <c r="R31" s="59"/>
      <c r="T31" s="8">
        <f t="shared" si="4"/>
        <v>1</v>
      </c>
      <c r="U31" s="17">
        <f t="shared" si="6"/>
        <v>1</v>
      </c>
      <c r="V31" s="17"/>
      <c r="W31" s="19" t="str">
        <f t="shared" si="12"/>
        <v>CPP_004641</v>
      </c>
      <c r="X31" s="8">
        <f>_xlfn.COUNTIFS($L$2:$L49245,W31)</f>
        <v>1</v>
      </c>
    </row>
    <row r="32" spans="1:24" ht="15" customHeight="1">
      <c r="A32" s="2">
        <v>2014</v>
      </c>
      <c r="B32" s="2" t="s">
        <v>7</v>
      </c>
      <c r="C32" s="11" t="s">
        <v>14</v>
      </c>
      <c r="D32" s="2">
        <f t="shared" si="13"/>
        <v>94</v>
      </c>
      <c r="E32" s="2">
        <f t="shared" si="14"/>
        <v>3</v>
      </c>
      <c r="F32" s="38">
        <f t="shared" si="8"/>
        <v>0.031914893617021274</v>
      </c>
      <c r="G32" s="21">
        <f t="shared" si="15"/>
        <v>473100</v>
      </c>
      <c r="J32" s="75">
        <v>2012</v>
      </c>
      <c r="K32" s="19" t="s">
        <v>4</v>
      </c>
      <c r="L32" s="91" t="s">
        <v>1653</v>
      </c>
      <c r="M32" s="72">
        <v>3000</v>
      </c>
      <c r="N32" s="13" t="s">
        <v>14</v>
      </c>
      <c r="O32" s="58" t="s">
        <v>119</v>
      </c>
      <c r="P32" s="12" t="s">
        <v>812</v>
      </c>
      <c r="Q32" s="59"/>
      <c r="R32" s="59"/>
      <c r="T32" s="8">
        <f t="shared" si="4"/>
        <v>1</v>
      </c>
      <c r="U32" s="17">
        <f t="shared" si="6"/>
        <v>1</v>
      </c>
      <c r="V32" s="17"/>
      <c r="W32" s="19" t="str">
        <f t="shared" si="12"/>
        <v>CPP_004661</v>
      </c>
      <c r="X32" s="8">
        <f>_xlfn.COUNTIFS($L$2:$L49246,W32)</f>
        <v>1</v>
      </c>
    </row>
    <row r="33" spans="1:24" ht="15" customHeight="1">
      <c r="A33" s="2">
        <v>2014</v>
      </c>
      <c r="B33" s="2" t="s">
        <v>6</v>
      </c>
      <c r="C33" s="11" t="s">
        <v>14</v>
      </c>
      <c r="D33" s="2">
        <f t="shared" si="13"/>
        <v>99</v>
      </c>
      <c r="E33" s="2">
        <f t="shared" si="14"/>
        <v>8</v>
      </c>
      <c r="F33" s="38">
        <f t="shared" si="8"/>
        <v>0.08080808080808081</v>
      </c>
      <c r="G33" s="21">
        <f t="shared" si="15"/>
        <v>221000</v>
      </c>
      <c r="J33" s="74">
        <v>2012</v>
      </c>
      <c r="K33" s="80" t="s">
        <v>4</v>
      </c>
      <c r="L33" s="88" t="s">
        <v>1590</v>
      </c>
      <c r="M33" s="24">
        <v>999</v>
      </c>
      <c r="N33" s="11" t="s">
        <v>14</v>
      </c>
      <c r="O33" s="52" t="s">
        <v>13</v>
      </c>
      <c r="P33" s="12">
        <v>0</v>
      </c>
      <c r="Q33" s="12"/>
      <c r="R33" s="12"/>
      <c r="T33" s="8">
        <f t="shared" si="4"/>
        <v>1</v>
      </c>
      <c r="U33" s="17">
        <f t="shared" si="6"/>
        <v>0</v>
      </c>
      <c r="V33" s="17"/>
      <c r="W33" s="19" t="str">
        <f t="shared" si="12"/>
        <v>CPP_004701</v>
      </c>
      <c r="X33" s="8">
        <f>_xlfn.COUNTIFS($L$2:$L49247,W33)</f>
        <v>1</v>
      </c>
    </row>
    <row r="34" spans="1:24" ht="15" customHeight="1">
      <c r="A34" s="2">
        <v>2014</v>
      </c>
      <c r="B34" s="2" t="s">
        <v>8</v>
      </c>
      <c r="C34" s="11" t="s">
        <v>25</v>
      </c>
      <c r="D34" s="2">
        <f t="shared" si="13"/>
        <v>32</v>
      </c>
      <c r="E34" s="2">
        <f t="shared" si="14"/>
        <v>0</v>
      </c>
      <c r="F34" s="38">
        <f t="shared" si="8"/>
        <v>0</v>
      </c>
      <c r="G34" s="21">
        <f t="shared" si="15"/>
        <v>1173500</v>
      </c>
      <c r="J34" s="74">
        <v>2012</v>
      </c>
      <c r="K34" s="80" t="s">
        <v>4</v>
      </c>
      <c r="L34" s="88" t="s">
        <v>1570</v>
      </c>
      <c r="M34" s="24">
        <v>999</v>
      </c>
      <c r="N34" s="11" t="s">
        <v>14</v>
      </c>
      <c r="O34" s="52" t="s">
        <v>13</v>
      </c>
      <c r="P34" s="12">
        <v>0</v>
      </c>
      <c r="Q34" s="12"/>
      <c r="R34" s="12"/>
      <c r="T34" s="8">
        <f t="shared" si="4"/>
        <v>1</v>
      </c>
      <c r="U34" s="17">
        <f t="shared" si="6"/>
        <v>0</v>
      </c>
      <c r="V34" s="17"/>
      <c r="W34" s="19" t="str">
        <f t="shared" si="12"/>
        <v>CPP_004741</v>
      </c>
      <c r="X34" s="8">
        <f>_xlfn.COUNTIFS($L$2:$L49248,W34)</f>
        <v>1</v>
      </c>
    </row>
    <row r="35" spans="1:24" ht="15" customHeight="1">
      <c r="A35" s="2">
        <v>2014</v>
      </c>
      <c r="B35" s="2" t="s">
        <v>4</v>
      </c>
      <c r="C35" s="11" t="s">
        <v>25</v>
      </c>
      <c r="D35" s="2">
        <f t="shared" si="13"/>
        <v>763</v>
      </c>
      <c r="E35" s="2">
        <f t="shared" si="14"/>
        <v>48</v>
      </c>
      <c r="F35" s="38">
        <f t="shared" si="8"/>
        <v>0.06290956749672345</v>
      </c>
      <c r="G35" s="21">
        <f t="shared" si="15"/>
        <v>2987313</v>
      </c>
      <c r="J35" s="74">
        <v>2012</v>
      </c>
      <c r="K35" s="80" t="s">
        <v>4</v>
      </c>
      <c r="L35" s="88" t="s">
        <v>1582</v>
      </c>
      <c r="M35" s="24">
        <v>999</v>
      </c>
      <c r="N35" s="11" t="s">
        <v>14</v>
      </c>
      <c r="O35" s="52" t="s">
        <v>13</v>
      </c>
      <c r="P35" s="12">
        <v>0</v>
      </c>
      <c r="Q35" s="12"/>
      <c r="R35" s="12"/>
      <c r="T35" s="8">
        <f t="shared" si="4"/>
        <v>1</v>
      </c>
      <c r="U35" s="17">
        <f t="shared" si="6"/>
        <v>0</v>
      </c>
      <c r="V35" s="17"/>
      <c r="W35" s="19" t="str">
        <f t="shared" si="12"/>
        <v>CPP_004761</v>
      </c>
      <c r="X35" s="8">
        <f>_xlfn.COUNTIFS($L$2:$L49249,W35)</f>
        <v>1</v>
      </c>
    </row>
    <row r="36" spans="1:24" ht="13.5">
      <c r="A36" s="2">
        <v>2014</v>
      </c>
      <c r="B36" s="2" t="s">
        <v>5</v>
      </c>
      <c r="C36" s="11" t="s">
        <v>25</v>
      </c>
      <c r="D36" s="2">
        <f t="shared" si="13"/>
        <v>94</v>
      </c>
      <c r="E36" s="2">
        <f t="shared" si="14"/>
        <v>6</v>
      </c>
      <c r="F36" s="38">
        <f t="shared" si="8"/>
        <v>0.06382978723404255</v>
      </c>
      <c r="G36" s="21">
        <f t="shared" si="15"/>
        <v>2714795</v>
      </c>
      <c r="J36" s="75">
        <v>2012</v>
      </c>
      <c r="K36" s="19" t="s">
        <v>4</v>
      </c>
      <c r="L36" s="91" t="s">
        <v>1654</v>
      </c>
      <c r="M36" s="72">
        <v>3000</v>
      </c>
      <c r="N36" s="13" t="s">
        <v>14</v>
      </c>
      <c r="O36" s="58" t="s">
        <v>119</v>
      </c>
      <c r="P36" s="12" t="s">
        <v>812</v>
      </c>
      <c r="Q36" s="59"/>
      <c r="R36" s="59"/>
      <c r="T36" s="8">
        <f t="shared" si="4"/>
        <v>1</v>
      </c>
      <c r="U36" s="17">
        <f t="shared" si="6"/>
        <v>1</v>
      </c>
      <c r="V36" s="17"/>
      <c r="W36" s="19" t="str">
        <f t="shared" si="12"/>
        <v>CPP_004801</v>
      </c>
      <c r="X36" s="8">
        <f>_xlfn.COUNTIFS($L$2:$L49250,W36)</f>
        <v>1</v>
      </c>
    </row>
    <row r="37" spans="1:24" ht="13.5">
      <c r="A37" s="2">
        <v>2014</v>
      </c>
      <c r="B37" s="2" t="s">
        <v>246</v>
      </c>
      <c r="C37" s="11" t="s">
        <v>25</v>
      </c>
      <c r="D37" s="2">
        <f t="shared" si="13"/>
        <v>38</v>
      </c>
      <c r="E37" s="2">
        <f t="shared" si="14"/>
        <v>0</v>
      </c>
      <c r="F37" s="38">
        <f t="shared" si="8"/>
        <v>0</v>
      </c>
      <c r="G37" s="21">
        <f t="shared" si="15"/>
        <v>174482.83000000002</v>
      </c>
      <c r="J37" s="74">
        <v>2012</v>
      </c>
      <c r="K37" s="80" t="s">
        <v>4</v>
      </c>
      <c r="L37" s="86" t="s">
        <v>277</v>
      </c>
      <c r="M37" s="23">
        <v>3000</v>
      </c>
      <c r="N37" s="11" t="s">
        <v>14</v>
      </c>
      <c r="O37" s="52" t="s">
        <v>13</v>
      </c>
      <c r="P37" s="12">
        <v>0</v>
      </c>
      <c r="Q37" s="59"/>
      <c r="R37" s="59"/>
      <c r="T37" s="8">
        <f t="shared" si="4"/>
        <v>1</v>
      </c>
      <c r="U37" s="17">
        <f t="shared" si="6"/>
        <v>0</v>
      </c>
      <c r="V37" s="17"/>
      <c r="W37" s="19" t="str">
        <f t="shared" si="12"/>
        <v>CPP_004802</v>
      </c>
      <c r="X37" s="8">
        <f>_xlfn.COUNTIFS($L$2:$L49251,W37)</f>
        <v>1</v>
      </c>
    </row>
    <row r="38" spans="1:24" ht="13.5">
      <c r="A38" s="2">
        <v>2014</v>
      </c>
      <c r="B38" s="2" t="s">
        <v>1620</v>
      </c>
      <c r="C38" s="11" t="s">
        <v>25</v>
      </c>
      <c r="D38" s="2">
        <f t="shared" si="13"/>
        <v>13</v>
      </c>
      <c r="E38" s="2">
        <f t="shared" si="14"/>
        <v>0</v>
      </c>
      <c r="F38" s="38">
        <f>IF(E38&gt;0,(E38/D38),0)</f>
        <v>0</v>
      </c>
      <c r="G38" s="21">
        <f t="shared" si="15"/>
        <v>281000</v>
      </c>
      <c r="J38" s="74">
        <v>2012</v>
      </c>
      <c r="K38" s="80" t="s">
        <v>4</v>
      </c>
      <c r="L38" s="86" t="s">
        <v>278</v>
      </c>
      <c r="M38" s="23">
        <v>6000</v>
      </c>
      <c r="N38" s="11" t="s">
        <v>14</v>
      </c>
      <c r="O38" s="52" t="s">
        <v>13</v>
      </c>
      <c r="P38" s="12">
        <v>0</v>
      </c>
      <c r="Q38" s="59"/>
      <c r="R38" s="59"/>
      <c r="T38" s="8">
        <f t="shared" si="4"/>
        <v>1</v>
      </c>
      <c r="U38" s="17">
        <f t="shared" si="6"/>
        <v>0</v>
      </c>
      <c r="V38" s="17"/>
      <c r="W38" s="19" t="str">
        <f t="shared" si="12"/>
        <v>CPP_004821</v>
      </c>
      <c r="X38" s="8">
        <f>_xlfn.COUNTIFS($L$2:$L49252,W38)</f>
        <v>1</v>
      </c>
    </row>
    <row r="39" spans="1:24" ht="13.5">
      <c r="A39" s="2">
        <v>2014</v>
      </c>
      <c r="B39" s="2" t="s">
        <v>1621</v>
      </c>
      <c r="C39" s="11" t="s">
        <v>25</v>
      </c>
      <c r="D39" s="2">
        <f t="shared" si="13"/>
        <v>1</v>
      </c>
      <c r="E39" s="2">
        <f t="shared" si="14"/>
        <v>0</v>
      </c>
      <c r="F39" s="38">
        <f>IF(E39&gt;0,(E39/D39),0)</f>
        <v>0</v>
      </c>
      <c r="G39" s="21">
        <f t="shared" si="15"/>
        <v>20000</v>
      </c>
      <c r="J39" s="74">
        <v>2012</v>
      </c>
      <c r="K39" s="80" t="s">
        <v>4</v>
      </c>
      <c r="L39" s="86" t="s">
        <v>279</v>
      </c>
      <c r="M39" s="23">
        <v>3000</v>
      </c>
      <c r="N39" s="11" t="s">
        <v>14</v>
      </c>
      <c r="O39" s="52" t="s">
        <v>13</v>
      </c>
      <c r="P39" s="12">
        <v>0</v>
      </c>
      <c r="Q39" s="59"/>
      <c r="R39" s="59"/>
      <c r="T39" s="8">
        <f t="shared" si="4"/>
        <v>1</v>
      </c>
      <c r="U39" s="17">
        <f t="shared" si="6"/>
        <v>0</v>
      </c>
      <c r="V39" s="17"/>
      <c r="W39" s="19" t="str">
        <f t="shared" si="12"/>
        <v>CPP_004841</v>
      </c>
      <c r="X39" s="8">
        <f>_xlfn.COUNTIFS($L$2:$L49253,W39)</f>
        <v>1</v>
      </c>
    </row>
    <row r="40" spans="1:24" ht="13.5">
      <c r="A40" s="44" t="s">
        <v>184</v>
      </c>
      <c r="B40" s="42"/>
      <c r="C40" s="40" t="s">
        <v>14</v>
      </c>
      <c r="D40" s="29">
        <f>D30+D31+D32+D50+D33</f>
        <v>390</v>
      </c>
      <c r="E40" s="31">
        <f>E30+E31+E32+E50+E33</f>
        <v>63</v>
      </c>
      <c r="F40" s="38">
        <f>IF(E40&gt;0,(E40/D40),0)</f>
        <v>0.16153846153846155</v>
      </c>
      <c r="G40" s="30">
        <f>G30+G31+G32+G33</f>
        <v>1333815</v>
      </c>
      <c r="J40" s="74">
        <v>2012</v>
      </c>
      <c r="K40" s="80" t="s">
        <v>4</v>
      </c>
      <c r="L40" s="86" t="s">
        <v>280</v>
      </c>
      <c r="M40" s="23">
        <v>5000</v>
      </c>
      <c r="N40" s="11" t="s">
        <v>14</v>
      </c>
      <c r="O40" s="52" t="s">
        <v>13</v>
      </c>
      <c r="P40" s="12">
        <v>0</v>
      </c>
      <c r="Q40" s="59"/>
      <c r="R40" s="59"/>
      <c r="T40" s="8">
        <f t="shared" si="4"/>
        <v>1</v>
      </c>
      <c r="U40" s="17">
        <f t="shared" si="6"/>
        <v>0</v>
      </c>
      <c r="V40" s="17"/>
      <c r="W40" s="19" t="str">
        <f t="shared" si="12"/>
        <v>CPP_004861</v>
      </c>
      <c r="X40" s="8">
        <f>_xlfn.COUNTIFS($L$2:$L49254,W40)</f>
        <v>1</v>
      </c>
    </row>
    <row r="41" spans="1:24" ht="13.5">
      <c r="A41" s="45"/>
      <c r="B41" s="26"/>
      <c r="C41" s="40" t="s">
        <v>25</v>
      </c>
      <c r="D41" s="29">
        <f>D34+D35+D67+D68+D36+D37</f>
        <v>927</v>
      </c>
      <c r="E41" s="31">
        <f>E34+E35+E67+E68+E36</f>
        <v>54</v>
      </c>
      <c r="F41" s="38">
        <f>IF(E41&gt;0,(E41/D41),0)</f>
        <v>0.05825242718446602</v>
      </c>
      <c r="G41" s="30">
        <f>G34+G35+G67+G68+G36+40</f>
        <v>6875648</v>
      </c>
      <c r="H41" s="39" t="s">
        <v>193</v>
      </c>
      <c r="J41" s="74">
        <v>2012</v>
      </c>
      <c r="K41" s="80" t="s">
        <v>4</v>
      </c>
      <c r="L41" s="86" t="s">
        <v>281</v>
      </c>
      <c r="M41" s="23">
        <v>6000</v>
      </c>
      <c r="N41" s="11" t="s">
        <v>14</v>
      </c>
      <c r="O41" s="52" t="s">
        <v>13</v>
      </c>
      <c r="P41" s="12">
        <v>0</v>
      </c>
      <c r="Q41" s="59"/>
      <c r="R41" s="59"/>
      <c r="T41" s="8">
        <f t="shared" si="4"/>
        <v>1</v>
      </c>
      <c r="U41" s="17">
        <f t="shared" si="6"/>
        <v>0</v>
      </c>
      <c r="V41" s="17"/>
      <c r="W41" s="19" t="str">
        <f t="shared" si="12"/>
        <v>CPP_004881</v>
      </c>
      <c r="X41" s="8">
        <f>_xlfn.COUNTIFS($L$2:$L49255,W41)</f>
        <v>1</v>
      </c>
    </row>
    <row r="42" spans="1:24" ht="13.5">
      <c r="A42" s="46"/>
      <c r="B42" s="43"/>
      <c r="C42" s="43"/>
      <c r="D42" s="29">
        <f>SUM(D30:D39)</f>
        <v>1310</v>
      </c>
      <c r="E42" s="31">
        <f>SUM(E30:E37)</f>
        <v>117</v>
      </c>
      <c r="F42" s="38">
        <f>IF(E42&gt;0,(E42/D42),0)</f>
        <v>0.08931297709923663</v>
      </c>
      <c r="G42" s="30">
        <f>SUM(G30:G37)</f>
        <v>8383905.83</v>
      </c>
      <c r="H42" s="38">
        <f>G42/G29</f>
        <v>15.507200330715477</v>
      </c>
      <c r="J42" s="74">
        <v>2012</v>
      </c>
      <c r="K42" s="80" t="s">
        <v>4</v>
      </c>
      <c r="L42" s="86" t="s">
        <v>282</v>
      </c>
      <c r="M42" s="23">
        <v>2000</v>
      </c>
      <c r="N42" s="11" t="s">
        <v>14</v>
      </c>
      <c r="O42" s="52" t="s">
        <v>13</v>
      </c>
      <c r="P42" s="12">
        <v>0</v>
      </c>
      <c r="Q42" s="59"/>
      <c r="R42" s="59"/>
      <c r="T42" s="8">
        <f t="shared" si="4"/>
        <v>1</v>
      </c>
      <c r="U42" s="17">
        <f t="shared" si="6"/>
        <v>0</v>
      </c>
      <c r="V42" s="17"/>
      <c r="W42" s="19" t="str">
        <f t="shared" si="12"/>
        <v>CPP_004901</v>
      </c>
      <c r="X42" s="8">
        <f>_xlfn.COUNTIFS($L$2:$L49256,W42)</f>
        <v>1</v>
      </c>
    </row>
    <row r="43" spans="1:24" ht="13.5">
      <c r="A43" s="2">
        <v>2015</v>
      </c>
      <c r="B43" s="2" t="s">
        <v>4</v>
      </c>
      <c r="C43" s="11" t="s">
        <v>14</v>
      </c>
      <c r="D43" s="2">
        <f aca="true" t="shared" si="16" ref="D43:D52">_xlfn.SUMIFS($T$2:$T$49917,$J$2:$J$49917,A43,$K$2:$K$49917,B43,$N$2:$N$49917,C43)</f>
        <v>1</v>
      </c>
      <c r="E43" s="2">
        <f aca="true" t="shared" si="17" ref="E43:E52">_xlfn.SUMIFS($U$2:$U$19803,$K$2:$K$19803,B43,$J$2:$J$19803,A43,$N$2:$N$19803,C43)</f>
        <v>0</v>
      </c>
      <c r="F43" s="38">
        <f aca="true" t="shared" si="18" ref="F43:F48">IF(E43&gt;0,(E43/D43),0)</f>
        <v>0</v>
      </c>
      <c r="G43" s="21">
        <f aca="true" t="shared" si="19" ref="G43:G52">_xlfn.SUMIFS($M$2:$M$49917,$K$2:$K$49917,B43,$J$2:$J$49917,A43,$N$2:$N$49917,C43)</f>
        <v>999</v>
      </c>
      <c r="J43" s="74">
        <v>2012</v>
      </c>
      <c r="K43" s="80" t="s">
        <v>4</v>
      </c>
      <c r="L43" s="87" t="s">
        <v>133</v>
      </c>
      <c r="M43" s="23">
        <v>6000</v>
      </c>
      <c r="N43" s="11" t="s">
        <v>14</v>
      </c>
      <c r="O43" s="52" t="s">
        <v>13</v>
      </c>
      <c r="P43" s="12">
        <v>0</v>
      </c>
      <c r="Q43" s="59"/>
      <c r="R43" s="59"/>
      <c r="T43" s="8">
        <f t="shared" si="4"/>
        <v>1</v>
      </c>
      <c r="U43" s="17">
        <f t="shared" si="6"/>
        <v>0</v>
      </c>
      <c r="V43" s="17"/>
      <c r="W43" s="19" t="str">
        <f t="shared" si="12"/>
        <v>CPP_004921</v>
      </c>
      <c r="X43" s="8">
        <f>_xlfn.COUNTIFS($L$2:$L49257,W43)</f>
        <v>1</v>
      </c>
    </row>
    <row r="44" spans="1:24" ht="13.5">
      <c r="A44" s="2">
        <v>2015</v>
      </c>
      <c r="B44" s="2" t="s">
        <v>130</v>
      </c>
      <c r="C44" s="11" t="s">
        <v>14</v>
      </c>
      <c r="D44" s="2">
        <f t="shared" si="16"/>
        <v>0</v>
      </c>
      <c r="E44" s="2">
        <f t="shared" si="17"/>
        <v>0</v>
      </c>
      <c r="F44" s="38">
        <f t="shared" si="18"/>
        <v>0</v>
      </c>
      <c r="G44" s="21">
        <f t="shared" si="19"/>
        <v>0</v>
      </c>
      <c r="J44" s="74">
        <v>2012</v>
      </c>
      <c r="K44" s="80" t="s">
        <v>4</v>
      </c>
      <c r="L44" s="86" t="s">
        <v>283</v>
      </c>
      <c r="M44" s="23">
        <v>4000</v>
      </c>
      <c r="N44" s="11" t="s">
        <v>14</v>
      </c>
      <c r="O44" s="52" t="s">
        <v>13</v>
      </c>
      <c r="P44" s="12">
        <v>0</v>
      </c>
      <c r="Q44" s="59"/>
      <c r="R44" s="59"/>
      <c r="T44" s="8">
        <f t="shared" si="4"/>
        <v>1</v>
      </c>
      <c r="U44" s="17">
        <f t="shared" si="6"/>
        <v>0</v>
      </c>
      <c r="V44" s="17"/>
      <c r="W44" s="19" t="str">
        <f t="shared" si="12"/>
        <v>CPP_004922</v>
      </c>
      <c r="X44" s="8">
        <f>_xlfn.COUNTIFS($L$2:$L49258,W44)</f>
        <v>1</v>
      </c>
    </row>
    <row r="45" spans="1:24" ht="13.5">
      <c r="A45" s="2">
        <v>2015</v>
      </c>
      <c r="B45" s="2" t="s">
        <v>7</v>
      </c>
      <c r="C45" s="11" t="s">
        <v>14</v>
      </c>
      <c r="D45" s="2">
        <f t="shared" si="16"/>
        <v>1</v>
      </c>
      <c r="E45" s="2">
        <f t="shared" si="17"/>
        <v>0</v>
      </c>
      <c r="F45" s="38">
        <f t="shared" si="18"/>
        <v>0</v>
      </c>
      <c r="G45" s="21">
        <f t="shared" si="19"/>
        <v>12000</v>
      </c>
      <c r="J45" s="74">
        <v>2012</v>
      </c>
      <c r="K45" s="80" t="s">
        <v>4</v>
      </c>
      <c r="L45" s="88" t="s">
        <v>1583</v>
      </c>
      <c r="M45" s="24">
        <v>999</v>
      </c>
      <c r="N45" s="11" t="s">
        <v>14</v>
      </c>
      <c r="O45" s="52" t="s">
        <v>119</v>
      </c>
      <c r="P45" s="12" t="s">
        <v>812</v>
      </c>
      <c r="Q45" s="12"/>
      <c r="R45" s="12"/>
      <c r="T45" s="8">
        <f t="shared" si="4"/>
        <v>1</v>
      </c>
      <c r="U45" s="17">
        <f t="shared" si="6"/>
        <v>1</v>
      </c>
      <c r="V45" s="17"/>
      <c r="W45" s="19" t="str">
        <f t="shared" si="12"/>
        <v>CPP_004941</v>
      </c>
      <c r="X45" s="8">
        <f>_xlfn.COUNTIFS($L$2:$L49259,W45)</f>
        <v>1</v>
      </c>
    </row>
    <row r="46" spans="1:24" ht="13.5">
      <c r="A46" s="2">
        <v>2015</v>
      </c>
      <c r="B46" s="2" t="s">
        <v>6</v>
      </c>
      <c r="C46" s="11" t="s">
        <v>14</v>
      </c>
      <c r="D46" s="2">
        <f t="shared" si="16"/>
        <v>0</v>
      </c>
      <c r="E46" s="2">
        <f t="shared" si="17"/>
        <v>0</v>
      </c>
      <c r="F46" s="38">
        <f t="shared" si="18"/>
        <v>0</v>
      </c>
      <c r="G46" s="21">
        <f t="shared" si="19"/>
        <v>0</v>
      </c>
      <c r="J46" s="74">
        <v>2013</v>
      </c>
      <c r="K46" s="80" t="s">
        <v>8</v>
      </c>
      <c r="L46" s="88">
        <v>69</v>
      </c>
      <c r="M46" s="23">
        <v>10340</v>
      </c>
      <c r="N46" s="11" t="s">
        <v>25</v>
      </c>
      <c r="O46" s="52" t="s">
        <v>13</v>
      </c>
      <c r="P46" s="12">
        <v>0</v>
      </c>
      <c r="Q46" s="12"/>
      <c r="R46" s="2" t="s">
        <v>1753</v>
      </c>
      <c r="T46" s="8">
        <f t="shared" si="4"/>
        <v>1</v>
      </c>
      <c r="U46" s="17">
        <f t="shared" si="6"/>
        <v>0</v>
      </c>
      <c r="V46" s="17"/>
      <c r="W46" s="19">
        <f t="shared" si="12"/>
        <v>69</v>
      </c>
      <c r="X46" s="8">
        <f>_xlfn.COUNTIFS($L$2:$L49260,W46)</f>
        <v>1</v>
      </c>
    </row>
    <row r="47" spans="1:24" ht="13.5">
      <c r="A47" s="2">
        <v>2015</v>
      </c>
      <c r="B47" s="2" t="s">
        <v>8</v>
      </c>
      <c r="C47" s="11" t="s">
        <v>25</v>
      </c>
      <c r="D47" s="2">
        <f t="shared" si="16"/>
        <v>6</v>
      </c>
      <c r="E47" s="2">
        <f t="shared" si="17"/>
        <v>0</v>
      </c>
      <c r="F47" s="38">
        <f t="shared" si="18"/>
        <v>0</v>
      </c>
      <c r="G47" s="21">
        <f t="shared" si="19"/>
        <v>225000</v>
      </c>
      <c r="J47" s="74">
        <v>2013</v>
      </c>
      <c r="K47" s="80" t="s">
        <v>8</v>
      </c>
      <c r="L47" s="88">
        <v>70</v>
      </c>
      <c r="M47" s="23">
        <v>35000</v>
      </c>
      <c r="N47" s="11" t="s">
        <v>25</v>
      </c>
      <c r="O47" s="52" t="s">
        <v>13</v>
      </c>
      <c r="P47" s="12">
        <v>0</v>
      </c>
      <c r="Q47" s="12"/>
      <c r="R47" s="2" t="s">
        <v>1754</v>
      </c>
      <c r="T47" s="8">
        <f t="shared" si="4"/>
        <v>1</v>
      </c>
      <c r="U47" s="17">
        <f t="shared" si="6"/>
        <v>0</v>
      </c>
      <c r="V47" s="17"/>
      <c r="W47" s="19">
        <f t="shared" si="12"/>
        <v>70</v>
      </c>
      <c r="X47" s="8">
        <f>_xlfn.COUNTIFS($L$2:$L49261,W47)</f>
        <v>1</v>
      </c>
    </row>
    <row r="48" spans="1:24" ht="13.5">
      <c r="A48" s="2">
        <v>2015</v>
      </c>
      <c r="B48" s="2" t="s">
        <v>4</v>
      </c>
      <c r="C48" s="11" t="s">
        <v>25</v>
      </c>
      <c r="D48" s="2">
        <f t="shared" si="16"/>
        <v>9</v>
      </c>
      <c r="E48" s="2">
        <f t="shared" si="17"/>
        <v>2</v>
      </c>
      <c r="F48" s="38">
        <f t="shared" si="18"/>
        <v>0.2222222222222222</v>
      </c>
      <c r="G48" s="21">
        <f t="shared" si="19"/>
        <v>85830</v>
      </c>
      <c r="J48" s="74">
        <v>2013</v>
      </c>
      <c r="K48" s="80" t="s">
        <v>8</v>
      </c>
      <c r="L48" s="88">
        <v>96</v>
      </c>
      <c r="M48" s="23">
        <v>7000</v>
      </c>
      <c r="N48" s="11" t="s">
        <v>25</v>
      </c>
      <c r="O48" s="52" t="s">
        <v>13</v>
      </c>
      <c r="P48" s="12">
        <v>0</v>
      </c>
      <c r="Q48" s="12"/>
      <c r="R48" s="2" t="s">
        <v>1755</v>
      </c>
      <c r="T48" s="8">
        <f t="shared" si="4"/>
        <v>1</v>
      </c>
      <c r="U48" s="17">
        <f t="shared" si="6"/>
        <v>0</v>
      </c>
      <c r="V48" s="17"/>
      <c r="W48" s="19">
        <f t="shared" si="12"/>
        <v>96</v>
      </c>
      <c r="X48" s="8">
        <f>_xlfn.COUNTIFS($L$2:$L49262,W48)</f>
        <v>1</v>
      </c>
    </row>
    <row r="49" spans="1:24" ht="13.5">
      <c r="A49" s="2">
        <v>2015</v>
      </c>
      <c r="B49" s="2" t="s">
        <v>5</v>
      </c>
      <c r="C49" s="11" t="s">
        <v>25</v>
      </c>
      <c r="D49" s="2">
        <f t="shared" si="16"/>
        <v>6</v>
      </c>
      <c r="E49" s="2">
        <f t="shared" si="17"/>
        <v>0</v>
      </c>
      <c r="F49" s="38">
        <f aca="true" t="shared" si="20" ref="F49:F55">IF(E49&gt;0,(E49/D49),0)</f>
        <v>0</v>
      </c>
      <c r="G49" s="21">
        <f t="shared" si="19"/>
        <v>264600</v>
      </c>
      <c r="J49" s="74">
        <v>2013</v>
      </c>
      <c r="K49" s="80" t="s">
        <v>8</v>
      </c>
      <c r="L49" s="88">
        <v>97</v>
      </c>
      <c r="M49" s="23">
        <v>10000</v>
      </c>
      <c r="N49" s="11" t="s">
        <v>25</v>
      </c>
      <c r="O49" s="52" t="s">
        <v>13</v>
      </c>
      <c r="P49" s="12">
        <v>0</v>
      </c>
      <c r="Q49" s="12"/>
      <c r="R49" s="2" t="s">
        <v>1756</v>
      </c>
      <c r="T49" s="8">
        <f t="shared" si="4"/>
        <v>1</v>
      </c>
      <c r="U49" s="17">
        <f t="shared" si="6"/>
        <v>0</v>
      </c>
      <c r="V49" s="17"/>
      <c r="W49" s="19">
        <f t="shared" si="12"/>
        <v>97</v>
      </c>
      <c r="X49" s="8">
        <f>_xlfn.COUNTIFS($L$2:$L49263,W49)</f>
        <v>1</v>
      </c>
    </row>
    <row r="50" spans="1:24" ht="13.5">
      <c r="A50" s="2">
        <v>2015</v>
      </c>
      <c r="B50" s="2" t="s">
        <v>246</v>
      </c>
      <c r="C50" s="11" t="s">
        <v>25</v>
      </c>
      <c r="D50" s="2">
        <f t="shared" si="16"/>
        <v>21</v>
      </c>
      <c r="E50" s="2">
        <f t="shared" si="17"/>
        <v>0</v>
      </c>
      <c r="F50" s="38">
        <f t="shared" si="20"/>
        <v>0</v>
      </c>
      <c r="G50" s="21">
        <f t="shared" si="19"/>
        <v>143707.03999999998</v>
      </c>
      <c r="J50" s="74">
        <v>2013</v>
      </c>
      <c r="K50" s="80" t="s">
        <v>8</v>
      </c>
      <c r="L50" s="88">
        <v>116</v>
      </c>
      <c r="M50" s="23">
        <v>50000</v>
      </c>
      <c r="N50" s="11" t="s">
        <v>25</v>
      </c>
      <c r="O50" s="52" t="s">
        <v>13</v>
      </c>
      <c r="P50" s="12">
        <v>0</v>
      </c>
      <c r="Q50" s="12"/>
      <c r="R50" s="2" t="s">
        <v>1757</v>
      </c>
      <c r="T50" s="8">
        <f t="shared" si="4"/>
        <v>1</v>
      </c>
      <c r="U50" s="17">
        <f t="shared" si="6"/>
        <v>0</v>
      </c>
      <c r="V50" s="17"/>
      <c r="W50" s="19">
        <f t="shared" si="12"/>
        <v>116</v>
      </c>
      <c r="X50" s="8">
        <f>_xlfn.COUNTIFS($L$2:$L49264,W50)</f>
        <v>1</v>
      </c>
    </row>
    <row r="51" spans="1:24" ht="13.5">
      <c r="A51" s="2">
        <v>2015</v>
      </c>
      <c r="B51" s="2" t="s">
        <v>1620</v>
      </c>
      <c r="C51" s="11" t="s">
        <v>25</v>
      </c>
      <c r="D51" s="2">
        <f t="shared" si="16"/>
        <v>8</v>
      </c>
      <c r="E51" s="2">
        <f t="shared" si="17"/>
        <v>0</v>
      </c>
      <c r="F51" s="38">
        <f t="shared" si="20"/>
        <v>0</v>
      </c>
      <c r="G51" s="21">
        <f t="shared" si="19"/>
        <v>222440</v>
      </c>
      <c r="J51" s="78">
        <v>2013</v>
      </c>
      <c r="K51" s="81" t="s">
        <v>4</v>
      </c>
      <c r="L51" s="89" t="s">
        <v>830</v>
      </c>
      <c r="M51" s="24">
        <v>999</v>
      </c>
      <c r="N51" s="52" t="s">
        <v>14</v>
      </c>
      <c r="O51" s="33" t="s">
        <v>13</v>
      </c>
      <c r="P51" s="12">
        <v>0</v>
      </c>
      <c r="Q51" s="59"/>
      <c r="R51" s="59"/>
      <c r="T51" s="8">
        <f t="shared" si="4"/>
        <v>1</v>
      </c>
      <c r="U51" s="17">
        <f t="shared" si="6"/>
        <v>0</v>
      </c>
      <c r="V51" s="17"/>
      <c r="W51" s="19" t="str">
        <f t="shared" si="12"/>
        <v>CPP_004961</v>
      </c>
      <c r="X51" s="8">
        <f>_xlfn.COUNTIFS($L$2:$L49265,W51)</f>
        <v>1</v>
      </c>
    </row>
    <row r="52" spans="1:24" ht="13.5">
      <c r="A52" s="2">
        <v>2015</v>
      </c>
      <c r="B52" s="2" t="s">
        <v>1621</v>
      </c>
      <c r="C52" s="11" t="s">
        <v>25</v>
      </c>
      <c r="D52" s="2">
        <f t="shared" si="16"/>
        <v>7</v>
      </c>
      <c r="E52" s="2">
        <f t="shared" si="17"/>
        <v>0</v>
      </c>
      <c r="F52" s="38">
        <f t="shared" si="20"/>
        <v>0</v>
      </c>
      <c r="G52" s="21">
        <f t="shared" si="19"/>
        <v>183250</v>
      </c>
      <c r="J52" s="74">
        <v>2013</v>
      </c>
      <c r="K52" s="80" t="s">
        <v>4</v>
      </c>
      <c r="L52" s="86" t="s">
        <v>289</v>
      </c>
      <c r="M52" s="23">
        <v>4000</v>
      </c>
      <c r="N52" s="11" t="s">
        <v>14</v>
      </c>
      <c r="O52" s="52" t="s">
        <v>13</v>
      </c>
      <c r="P52" s="12">
        <v>0</v>
      </c>
      <c r="Q52" s="59"/>
      <c r="R52" s="59"/>
      <c r="T52" s="8">
        <f t="shared" si="4"/>
        <v>1</v>
      </c>
      <c r="U52" s="17">
        <f t="shared" si="6"/>
        <v>0</v>
      </c>
      <c r="V52" s="17"/>
      <c r="W52" s="19" t="str">
        <f t="shared" si="12"/>
        <v>CPP_004962</v>
      </c>
      <c r="X52" s="8">
        <f>_xlfn.COUNTIFS($L$2:$L49266,W52)</f>
        <v>1</v>
      </c>
    </row>
    <row r="53" spans="1:24" ht="13.5">
      <c r="A53" s="44" t="s">
        <v>184</v>
      </c>
      <c r="B53" s="42"/>
      <c r="C53" s="40" t="s">
        <v>14</v>
      </c>
      <c r="D53" s="29">
        <f>D43+D44+D45+D57+D46</f>
        <v>2</v>
      </c>
      <c r="E53" s="31">
        <f>E43+E44+E45+E57+E46</f>
        <v>0</v>
      </c>
      <c r="F53" s="38">
        <f t="shared" si="20"/>
        <v>0</v>
      </c>
      <c r="G53" s="30">
        <f>G43+G44+G45+G46</f>
        <v>12999</v>
      </c>
      <c r="J53" s="78">
        <v>2013</v>
      </c>
      <c r="K53" s="81" t="s">
        <v>4</v>
      </c>
      <c r="L53" s="89" t="s">
        <v>886</v>
      </c>
      <c r="M53" s="24">
        <v>999</v>
      </c>
      <c r="N53" s="52" t="s">
        <v>14</v>
      </c>
      <c r="O53" s="33" t="s">
        <v>13</v>
      </c>
      <c r="P53" s="12">
        <v>0</v>
      </c>
      <c r="Q53" s="59"/>
      <c r="R53" s="59"/>
      <c r="T53" s="8">
        <f t="shared" si="4"/>
        <v>1</v>
      </c>
      <c r="U53" s="17">
        <f t="shared" si="6"/>
        <v>0</v>
      </c>
      <c r="V53" s="17"/>
      <c r="W53" s="19" t="str">
        <f t="shared" si="12"/>
        <v>CPP_004963</v>
      </c>
      <c r="X53" s="8">
        <f>_xlfn.COUNTIFS($L$2:$L49267,W53)</f>
        <v>1</v>
      </c>
    </row>
    <row r="54" spans="1:24" ht="13.5">
      <c r="A54" s="45"/>
      <c r="B54" s="26"/>
      <c r="C54" s="40" t="s">
        <v>25</v>
      </c>
      <c r="D54" s="29">
        <f>D47+D48+D78+D79+D49+D50</f>
        <v>42</v>
      </c>
      <c r="E54" s="31">
        <f>E47+E48+E78+E79+E49</f>
        <v>2</v>
      </c>
      <c r="F54" s="38">
        <f t="shared" si="20"/>
        <v>0.047619047619047616</v>
      </c>
      <c r="G54" s="30">
        <f>G47+G48+G78+G79+G49+40</f>
        <v>575470</v>
      </c>
      <c r="H54" s="39" t="s">
        <v>193</v>
      </c>
      <c r="J54" s="74">
        <v>2013</v>
      </c>
      <c r="K54" s="80" t="s">
        <v>4</v>
      </c>
      <c r="L54" s="86" t="s">
        <v>126</v>
      </c>
      <c r="M54" s="23">
        <v>4000</v>
      </c>
      <c r="N54" s="11" t="s">
        <v>14</v>
      </c>
      <c r="O54" s="52" t="s">
        <v>13</v>
      </c>
      <c r="P54" s="12">
        <v>0</v>
      </c>
      <c r="Q54" s="59"/>
      <c r="R54" s="59"/>
      <c r="T54" s="8">
        <f t="shared" si="4"/>
        <v>1</v>
      </c>
      <c r="U54" s="17">
        <f t="shared" si="6"/>
        <v>0</v>
      </c>
      <c r="V54" s="17"/>
      <c r="W54" s="19" t="str">
        <f t="shared" si="12"/>
        <v>CPP_004964</v>
      </c>
      <c r="X54" s="8">
        <f>_xlfn.COUNTIFS($L$2:$L49268,W54)</f>
        <v>1</v>
      </c>
    </row>
    <row r="55" spans="1:24" ht="13.5">
      <c r="A55" s="46"/>
      <c r="B55" s="43"/>
      <c r="C55" s="43"/>
      <c r="D55" s="29">
        <f>SUM(D43:D52)</f>
        <v>59</v>
      </c>
      <c r="E55" s="31">
        <f>SUM(E43:E50)</f>
        <v>2</v>
      </c>
      <c r="F55" s="38">
        <f t="shared" si="20"/>
        <v>0.03389830508474576</v>
      </c>
      <c r="G55" s="30">
        <f>SUM(G43:G50)</f>
        <v>732136.04</v>
      </c>
      <c r="H55" s="38">
        <f>G55/G42</f>
        <v>0.08732636730963855</v>
      </c>
      <c r="J55" s="78">
        <v>2013</v>
      </c>
      <c r="K55" s="81" t="s">
        <v>4</v>
      </c>
      <c r="L55" s="89" t="s">
        <v>861</v>
      </c>
      <c r="M55" s="24">
        <v>999</v>
      </c>
      <c r="N55" s="52" t="s">
        <v>14</v>
      </c>
      <c r="O55" s="33" t="s">
        <v>13</v>
      </c>
      <c r="P55" s="12">
        <v>0</v>
      </c>
      <c r="Q55" s="59"/>
      <c r="R55" s="59"/>
      <c r="T55" s="8">
        <f t="shared" si="4"/>
        <v>1</v>
      </c>
      <c r="U55" s="17">
        <f t="shared" si="6"/>
        <v>0</v>
      </c>
      <c r="V55" s="17"/>
      <c r="W55" s="19" t="str">
        <f t="shared" si="12"/>
        <v>CPP_004965</v>
      </c>
      <c r="X55" s="8">
        <f>_xlfn.COUNTIFS($L$2:$L49269,W55)</f>
        <v>1</v>
      </c>
    </row>
    <row r="56" spans="10:24" ht="13.5">
      <c r="J56" s="74">
        <v>2013</v>
      </c>
      <c r="K56" s="80" t="s">
        <v>4</v>
      </c>
      <c r="L56" s="86" t="s">
        <v>290</v>
      </c>
      <c r="M56" s="23">
        <v>3000</v>
      </c>
      <c r="N56" s="11" t="s">
        <v>14</v>
      </c>
      <c r="O56" s="52" t="s">
        <v>119</v>
      </c>
      <c r="P56" s="12">
        <v>1</v>
      </c>
      <c r="Q56" s="59"/>
      <c r="R56" s="59"/>
      <c r="T56" s="8">
        <f t="shared" si="4"/>
        <v>1</v>
      </c>
      <c r="U56" s="17">
        <f t="shared" si="6"/>
        <v>1</v>
      </c>
      <c r="V56" s="17"/>
      <c r="W56" s="19" t="str">
        <f t="shared" si="12"/>
        <v>CPP_004966</v>
      </c>
      <c r="X56" s="8">
        <f>_xlfn.COUNTIFS($L$2:$L49270,W56)</f>
        <v>1</v>
      </c>
    </row>
    <row r="57" spans="10:24" ht="13.5">
      <c r="J57" s="74">
        <v>2013</v>
      </c>
      <c r="K57" s="80" t="s">
        <v>4</v>
      </c>
      <c r="L57" s="86" t="s">
        <v>291</v>
      </c>
      <c r="M57" s="23">
        <v>2000</v>
      </c>
      <c r="N57" s="11" t="s">
        <v>14</v>
      </c>
      <c r="O57" s="52" t="s">
        <v>13</v>
      </c>
      <c r="P57" s="12">
        <v>0</v>
      </c>
      <c r="Q57" s="59"/>
      <c r="R57" s="59"/>
      <c r="T57" s="8">
        <f t="shared" si="4"/>
        <v>1</v>
      </c>
      <c r="U57" s="17">
        <f t="shared" si="6"/>
        <v>0</v>
      </c>
      <c r="V57" s="17"/>
      <c r="W57" s="19" t="str">
        <f t="shared" si="12"/>
        <v>CPP_005001</v>
      </c>
      <c r="X57" s="8">
        <f>_xlfn.COUNTIFS($L$2:$L49271,W57)</f>
        <v>1</v>
      </c>
    </row>
    <row r="58" spans="10:24" ht="13.5">
      <c r="J58" s="74">
        <v>2013</v>
      </c>
      <c r="K58" s="80" t="s">
        <v>4</v>
      </c>
      <c r="L58" s="86" t="s">
        <v>292</v>
      </c>
      <c r="M58" s="23">
        <v>3000</v>
      </c>
      <c r="N58" s="11" t="s">
        <v>14</v>
      </c>
      <c r="O58" s="52" t="s">
        <v>13</v>
      </c>
      <c r="P58" s="12">
        <v>0</v>
      </c>
      <c r="Q58" s="59"/>
      <c r="R58" s="59"/>
      <c r="T58" s="8">
        <f t="shared" si="4"/>
        <v>1</v>
      </c>
      <c r="U58" s="17">
        <f t="shared" si="6"/>
        <v>0</v>
      </c>
      <c r="V58" s="17"/>
      <c r="W58" s="19" t="str">
        <f t="shared" si="12"/>
        <v>CPP_005041</v>
      </c>
      <c r="X58" s="8">
        <f>_xlfn.COUNTIFS($L$2:$L49272,W58)</f>
        <v>1</v>
      </c>
    </row>
    <row r="59" spans="10:24" ht="13.5">
      <c r="J59" s="78">
        <v>2013</v>
      </c>
      <c r="K59" s="81" t="s">
        <v>4</v>
      </c>
      <c r="L59" s="89" t="s">
        <v>851</v>
      </c>
      <c r="M59" s="24">
        <v>999</v>
      </c>
      <c r="N59" s="52" t="s">
        <v>14</v>
      </c>
      <c r="O59" s="33" t="s">
        <v>13</v>
      </c>
      <c r="P59" s="12">
        <v>0</v>
      </c>
      <c r="Q59" s="59"/>
      <c r="R59" s="59"/>
      <c r="T59" s="8">
        <f t="shared" si="4"/>
        <v>1</v>
      </c>
      <c r="U59" s="17">
        <f t="shared" si="6"/>
        <v>0</v>
      </c>
      <c r="V59" s="17"/>
      <c r="W59" s="19" t="str">
        <f t="shared" si="12"/>
        <v>CPP_005061</v>
      </c>
      <c r="X59" s="8">
        <f>_xlfn.COUNTIFS($L$2:$L49273,W59)</f>
        <v>1</v>
      </c>
    </row>
    <row r="60" spans="10:24" ht="13.5">
      <c r="J60" s="78">
        <v>2013</v>
      </c>
      <c r="K60" s="81" t="s">
        <v>4</v>
      </c>
      <c r="L60" s="89" t="s">
        <v>842</v>
      </c>
      <c r="M60" s="24">
        <v>999</v>
      </c>
      <c r="N60" s="52" t="s">
        <v>14</v>
      </c>
      <c r="O60" s="33" t="s">
        <v>13</v>
      </c>
      <c r="P60" s="12">
        <v>0</v>
      </c>
      <c r="Q60" s="59"/>
      <c r="R60" s="59"/>
      <c r="T60" s="8">
        <f t="shared" si="4"/>
        <v>1</v>
      </c>
      <c r="U60" s="17">
        <f t="shared" si="6"/>
        <v>0</v>
      </c>
      <c r="V60" s="17"/>
      <c r="W60" s="19" t="str">
        <f t="shared" si="12"/>
        <v>CPP_005081</v>
      </c>
      <c r="X60" s="8">
        <f>_xlfn.COUNTIFS($L$2:$L49274,W60)</f>
        <v>1</v>
      </c>
    </row>
    <row r="61" spans="10:24" ht="13.5">
      <c r="J61" s="78">
        <v>2013</v>
      </c>
      <c r="K61" s="81" t="s">
        <v>4</v>
      </c>
      <c r="L61" s="89" t="s">
        <v>862</v>
      </c>
      <c r="M61" s="24">
        <v>999</v>
      </c>
      <c r="N61" s="52" t="s">
        <v>14</v>
      </c>
      <c r="O61" s="33" t="s">
        <v>13</v>
      </c>
      <c r="P61" s="12">
        <v>0</v>
      </c>
      <c r="Q61" s="59"/>
      <c r="R61" s="59"/>
      <c r="T61" s="8">
        <f t="shared" si="4"/>
        <v>1</v>
      </c>
      <c r="U61" s="17">
        <f t="shared" si="6"/>
        <v>0</v>
      </c>
      <c r="V61" s="17"/>
      <c r="W61" s="19" t="str">
        <f t="shared" si="12"/>
        <v>CPP_005101</v>
      </c>
      <c r="X61" s="8">
        <f>_xlfn.COUNTIFS($L$2:$L49275,W61)</f>
        <v>1</v>
      </c>
    </row>
    <row r="62" spans="10:24" ht="13.5">
      <c r="J62" s="78">
        <v>2013</v>
      </c>
      <c r="K62" s="81" t="s">
        <v>4</v>
      </c>
      <c r="L62" s="89" t="s">
        <v>831</v>
      </c>
      <c r="M62" s="24">
        <v>999</v>
      </c>
      <c r="N62" s="52" t="s">
        <v>14</v>
      </c>
      <c r="O62" s="33" t="s">
        <v>13</v>
      </c>
      <c r="P62" s="12">
        <v>0</v>
      </c>
      <c r="Q62" s="59"/>
      <c r="R62" s="59"/>
      <c r="T62" s="8">
        <f t="shared" si="4"/>
        <v>1</v>
      </c>
      <c r="U62" s="17">
        <f t="shared" si="6"/>
        <v>0</v>
      </c>
      <c r="V62" s="17"/>
      <c r="W62" s="19" t="str">
        <f t="shared" si="12"/>
        <v>CPP_005102</v>
      </c>
      <c r="X62" s="8">
        <f>_xlfn.COUNTIFS($L$2:$L49276,W62)</f>
        <v>1</v>
      </c>
    </row>
    <row r="63" spans="10:24" ht="13.5">
      <c r="J63" s="74">
        <v>2013</v>
      </c>
      <c r="K63" s="80" t="s">
        <v>4</v>
      </c>
      <c r="L63" s="86" t="s">
        <v>293</v>
      </c>
      <c r="M63" s="23">
        <v>3000</v>
      </c>
      <c r="N63" s="11" t="s">
        <v>14</v>
      </c>
      <c r="O63" s="52" t="s">
        <v>13</v>
      </c>
      <c r="P63" s="12">
        <v>0</v>
      </c>
      <c r="Q63" s="59"/>
      <c r="R63" s="59"/>
      <c r="T63" s="8">
        <f t="shared" si="4"/>
        <v>1</v>
      </c>
      <c r="U63" s="17">
        <f t="shared" si="6"/>
        <v>0</v>
      </c>
      <c r="V63" s="17"/>
      <c r="W63" s="19" t="str">
        <f t="shared" si="12"/>
        <v>CPP_005121</v>
      </c>
      <c r="X63" s="8">
        <f>_xlfn.COUNTIFS($L$2:$L49277,W63)</f>
        <v>1</v>
      </c>
    </row>
    <row r="64" spans="10:24" ht="13.5">
      <c r="J64" s="78">
        <v>2013</v>
      </c>
      <c r="K64" s="81" t="s">
        <v>4</v>
      </c>
      <c r="L64" s="89" t="s">
        <v>868</v>
      </c>
      <c r="M64" s="24">
        <v>999</v>
      </c>
      <c r="N64" s="52" t="s">
        <v>14</v>
      </c>
      <c r="O64" s="33" t="s">
        <v>13</v>
      </c>
      <c r="P64" s="12">
        <v>0</v>
      </c>
      <c r="Q64" s="59"/>
      <c r="R64" s="59"/>
      <c r="T64" s="8">
        <f t="shared" si="4"/>
        <v>1</v>
      </c>
      <c r="U64" s="17">
        <f t="shared" si="6"/>
        <v>0</v>
      </c>
      <c r="V64" s="17"/>
      <c r="W64" s="19" t="str">
        <f t="shared" si="12"/>
        <v>CPP_005122</v>
      </c>
      <c r="X64" s="8">
        <f>_xlfn.COUNTIFS($L$2:$L49278,W64)</f>
        <v>1</v>
      </c>
    </row>
    <row r="65" spans="10:24" ht="13.5">
      <c r="J65" s="78">
        <v>2013</v>
      </c>
      <c r="K65" s="81" t="s">
        <v>4</v>
      </c>
      <c r="L65" s="89" t="s">
        <v>869</v>
      </c>
      <c r="M65" s="24">
        <v>999</v>
      </c>
      <c r="N65" s="52" t="s">
        <v>14</v>
      </c>
      <c r="O65" s="33" t="s">
        <v>13</v>
      </c>
      <c r="P65" s="12">
        <v>0</v>
      </c>
      <c r="Q65" s="59"/>
      <c r="R65" s="59"/>
      <c r="T65" s="8">
        <f t="shared" si="4"/>
        <v>1</v>
      </c>
      <c r="U65" s="17">
        <f t="shared" si="6"/>
        <v>0</v>
      </c>
      <c r="V65" s="17"/>
      <c r="W65" s="19" t="str">
        <f t="shared" si="12"/>
        <v>CPP_005161</v>
      </c>
      <c r="X65" s="8">
        <f>_xlfn.COUNTIFS($L$2:$L49279,W65)</f>
        <v>1</v>
      </c>
    </row>
    <row r="66" spans="10:24" ht="13.5">
      <c r="J66" s="74">
        <v>2013</v>
      </c>
      <c r="K66" s="81" t="s">
        <v>4</v>
      </c>
      <c r="L66" s="89" t="s">
        <v>822</v>
      </c>
      <c r="M66" s="24">
        <v>999</v>
      </c>
      <c r="N66" s="52" t="s">
        <v>14</v>
      </c>
      <c r="O66" s="33" t="s">
        <v>13</v>
      </c>
      <c r="P66" s="12">
        <v>0</v>
      </c>
      <c r="Q66" s="59"/>
      <c r="R66" s="59"/>
      <c r="T66" s="8">
        <f aca="true" t="shared" si="21" ref="T66:T129">IF(L66="",0,1)</f>
        <v>1</v>
      </c>
      <c r="U66" s="17">
        <f t="shared" si="6"/>
        <v>0</v>
      </c>
      <c r="V66" s="17"/>
      <c r="W66" s="19" t="str">
        <f t="shared" si="12"/>
        <v>CPP_005181</v>
      </c>
      <c r="X66" s="8">
        <f>_xlfn.COUNTIFS($L$2:$L49280,W66)</f>
        <v>1</v>
      </c>
    </row>
    <row r="67" spans="10:24" ht="13.5">
      <c r="J67" s="78">
        <v>2013</v>
      </c>
      <c r="K67" s="81" t="s">
        <v>4</v>
      </c>
      <c r="L67" s="89" t="s">
        <v>870</v>
      </c>
      <c r="M67" s="24">
        <v>999</v>
      </c>
      <c r="N67" s="52" t="s">
        <v>14</v>
      </c>
      <c r="O67" s="33" t="s">
        <v>119</v>
      </c>
      <c r="P67" s="12" t="s">
        <v>812</v>
      </c>
      <c r="Q67" s="59"/>
      <c r="R67" s="59"/>
      <c r="T67" s="8">
        <f t="shared" si="21"/>
        <v>1</v>
      </c>
      <c r="U67" s="17">
        <f aca="true" t="shared" si="22" ref="U67:U130">IF(O67="NO",0,1)</f>
        <v>1</v>
      </c>
      <c r="V67" s="17"/>
      <c r="W67" s="19" t="str">
        <f t="shared" si="12"/>
        <v>CPP_005201</v>
      </c>
      <c r="X67" s="8">
        <f>_xlfn.COUNTIFS($L$2:$L49281,W67)</f>
        <v>1</v>
      </c>
    </row>
    <row r="68" spans="10:24" ht="13.5">
      <c r="J68" s="74">
        <v>2013</v>
      </c>
      <c r="K68" s="80" t="s">
        <v>4</v>
      </c>
      <c r="L68" s="86" t="s">
        <v>294</v>
      </c>
      <c r="M68" s="23">
        <v>3000</v>
      </c>
      <c r="N68" s="11" t="s">
        <v>14</v>
      </c>
      <c r="O68" s="52" t="s">
        <v>13</v>
      </c>
      <c r="P68" s="12">
        <v>0</v>
      </c>
      <c r="Q68" s="59"/>
      <c r="R68" s="59"/>
      <c r="T68" s="8">
        <f t="shared" si="21"/>
        <v>1</v>
      </c>
      <c r="U68" s="17">
        <f t="shared" si="22"/>
        <v>0</v>
      </c>
      <c r="V68" s="17"/>
      <c r="W68" s="19" t="str">
        <f t="shared" si="12"/>
        <v>CPP_005221</v>
      </c>
      <c r="X68" s="8">
        <f>_xlfn.COUNTIFS($L$2:$L49282,W68)</f>
        <v>1</v>
      </c>
    </row>
    <row r="69" spans="10:24" ht="13.5">
      <c r="J69" s="78">
        <v>2013</v>
      </c>
      <c r="K69" s="81" t="s">
        <v>4</v>
      </c>
      <c r="L69" s="89" t="s">
        <v>843</v>
      </c>
      <c r="M69" s="24">
        <v>999</v>
      </c>
      <c r="N69" s="52" t="s">
        <v>14</v>
      </c>
      <c r="O69" s="33" t="s">
        <v>13</v>
      </c>
      <c r="P69" s="12">
        <v>0</v>
      </c>
      <c r="Q69" s="59"/>
      <c r="R69" s="59"/>
      <c r="T69" s="8">
        <f t="shared" si="21"/>
        <v>1</v>
      </c>
      <c r="U69" s="17">
        <f t="shared" si="22"/>
        <v>0</v>
      </c>
      <c r="V69" s="17"/>
      <c r="W69" s="19" t="str">
        <f t="shared" si="12"/>
        <v>CPP_005222</v>
      </c>
      <c r="X69" s="8">
        <f>_xlfn.COUNTIFS($L$2:$L49283,W69)</f>
        <v>1</v>
      </c>
    </row>
    <row r="70" spans="10:24" ht="13.5">
      <c r="J70" s="78">
        <v>2013</v>
      </c>
      <c r="K70" s="81" t="s">
        <v>4</v>
      </c>
      <c r="L70" s="89" t="s">
        <v>871</v>
      </c>
      <c r="M70" s="24">
        <v>999</v>
      </c>
      <c r="N70" s="52" t="s">
        <v>14</v>
      </c>
      <c r="O70" s="33" t="s">
        <v>13</v>
      </c>
      <c r="P70" s="12">
        <v>0</v>
      </c>
      <c r="Q70" s="59"/>
      <c r="R70" s="59"/>
      <c r="T70" s="8">
        <f t="shared" si="21"/>
        <v>1</v>
      </c>
      <c r="U70" s="17">
        <f t="shared" si="22"/>
        <v>0</v>
      </c>
      <c r="V70" s="17"/>
      <c r="W70" s="19" t="str">
        <f t="shared" si="12"/>
        <v>CPP_005223</v>
      </c>
      <c r="X70" s="8">
        <f>_xlfn.COUNTIFS($L$2:$L49284,W70)</f>
        <v>1</v>
      </c>
    </row>
    <row r="71" spans="10:24" ht="13.5">
      <c r="J71" s="74">
        <v>2013</v>
      </c>
      <c r="K71" s="80" t="s">
        <v>4</v>
      </c>
      <c r="L71" s="88" t="s">
        <v>1596</v>
      </c>
      <c r="M71" s="24">
        <v>999</v>
      </c>
      <c r="N71" s="11" t="s">
        <v>14</v>
      </c>
      <c r="O71" s="52" t="s">
        <v>13</v>
      </c>
      <c r="P71" s="12">
        <v>0</v>
      </c>
      <c r="Q71" s="12"/>
      <c r="R71" s="12"/>
      <c r="T71" s="8">
        <f t="shared" si="21"/>
        <v>1</v>
      </c>
      <c r="U71" s="17">
        <f t="shared" si="22"/>
        <v>0</v>
      </c>
      <c r="V71" s="17"/>
      <c r="W71" s="19" t="str">
        <f t="shared" si="12"/>
        <v>CPP_005224</v>
      </c>
      <c r="X71" s="8">
        <f>_xlfn.COUNTIFS($L$2:$L49285,W71)</f>
        <v>1</v>
      </c>
    </row>
    <row r="72" spans="10:24" ht="13.5">
      <c r="J72" s="78">
        <v>2013</v>
      </c>
      <c r="K72" s="81" t="s">
        <v>4</v>
      </c>
      <c r="L72" s="89" t="s">
        <v>872</v>
      </c>
      <c r="M72" s="24">
        <v>999</v>
      </c>
      <c r="N72" s="52" t="s">
        <v>14</v>
      </c>
      <c r="O72" s="33" t="s">
        <v>13</v>
      </c>
      <c r="P72" s="12">
        <v>0</v>
      </c>
      <c r="Q72" s="59"/>
      <c r="R72" s="59"/>
      <c r="T72" s="8">
        <f t="shared" si="21"/>
        <v>1</v>
      </c>
      <c r="U72" s="17">
        <f t="shared" si="22"/>
        <v>0</v>
      </c>
      <c r="V72" s="17"/>
      <c r="W72" s="19" t="str">
        <f t="shared" si="12"/>
        <v>CPP_005225</v>
      </c>
      <c r="X72" s="8">
        <f>_xlfn.COUNTIFS($L$2:$L49286,W72)</f>
        <v>1</v>
      </c>
    </row>
    <row r="73" spans="10:24" ht="13.5">
      <c r="J73" s="74">
        <v>2013</v>
      </c>
      <c r="K73" s="80" t="s">
        <v>4</v>
      </c>
      <c r="L73" s="86" t="s">
        <v>127</v>
      </c>
      <c r="M73" s="23">
        <v>3000</v>
      </c>
      <c r="N73" s="11" t="s">
        <v>14</v>
      </c>
      <c r="O73" s="52" t="s">
        <v>13</v>
      </c>
      <c r="P73" s="12">
        <v>0</v>
      </c>
      <c r="Q73" s="59"/>
      <c r="R73" s="59"/>
      <c r="T73" s="8">
        <f t="shared" si="21"/>
        <v>1</v>
      </c>
      <c r="U73" s="17">
        <f t="shared" si="22"/>
        <v>0</v>
      </c>
      <c r="V73" s="17"/>
      <c r="W73" s="19" t="str">
        <f t="shared" si="12"/>
        <v>CPP_005241</v>
      </c>
      <c r="X73" s="8">
        <f>_xlfn.COUNTIFS($L$2:$L49287,W73)</f>
        <v>1</v>
      </c>
    </row>
    <row r="74" spans="10:24" ht="13.5">
      <c r="J74" s="78">
        <v>2013</v>
      </c>
      <c r="K74" s="81" t="s">
        <v>4</v>
      </c>
      <c r="L74" s="89" t="s">
        <v>832</v>
      </c>
      <c r="M74" s="24">
        <v>999</v>
      </c>
      <c r="N74" s="52" t="s">
        <v>14</v>
      </c>
      <c r="O74" s="33" t="s">
        <v>13</v>
      </c>
      <c r="P74" s="12">
        <v>0</v>
      </c>
      <c r="Q74" s="59"/>
      <c r="R74" s="59"/>
      <c r="T74" s="8">
        <f t="shared" si="21"/>
        <v>1</v>
      </c>
      <c r="U74" s="17">
        <f t="shared" si="22"/>
        <v>0</v>
      </c>
      <c r="V74" s="17"/>
      <c r="W74" s="19" t="str">
        <f t="shared" si="12"/>
        <v>CPP_005242</v>
      </c>
      <c r="X74" s="8">
        <f>_xlfn.COUNTIFS($L$2:$L49288,W74)</f>
        <v>1</v>
      </c>
    </row>
    <row r="75" spans="10:24" ht="13.5">
      <c r="J75" s="78">
        <v>2013</v>
      </c>
      <c r="K75" s="81" t="s">
        <v>4</v>
      </c>
      <c r="L75" s="89" t="s">
        <v>873</v>
      </c>
      <c r="M75" s="24">
        <v>999</v>
      </c>
      <c r="N75" s="52" t="s">
        <v>14</v>
      </c>
      <c r="O75" s="33" t="s">
        <v>13</v>
      </c>
      <c r="P75" s="12">
        <v>0</v>
      </c>
      <c r="Q75" s="59"/>
      <c r="R75" s="59"/>
      <c r="T75" s="8">
        <f t="shared" si="21"/>
        <v>1</v>
      </c>
      <c r="U75" s="17">
        <f t="shared" si="22"/>
        <v>0</v>
      </c>
      <c r="V75" s="17"/>
      <c r="W75" s="19" t="str">
        <f t="shared" si="12"/>
        <v>CPP_005261</v>
      </c>
      <c r="X75" s="8">
        <f>_xlfn.COUNTIFS($L$2:$L49289,W75)</f>
        <v>1</v>
      </c>
    </row>
    <row r="76" spans="10:24" ht="13.5">
      <c r="J76" s="78">
        <v>2013</v>
      </c>
      <c r="K76" s="81" t="s">
        <v>4</v>
      </c>
      <c r="L76" s="89" t="s">
        <v>863</v>
      </c>
      <c r="M76" s="24">
        <v>999</v>
      </c>
      <c r="N76" s="52" t="s">
        <v>14</v>
      </c>
      <c r="O76" s="33" t="s">
        <v>13</v>
      </c>
      <c r="P76" s="12">
        <v>0</v>
      </c>
      <c r="Q76" s="59"/>
      <c r="R76" s="59"/>
      <c r="T76" s="8">
        <f t="shared" si="21"/>
        <v>1</v>
      </c>
      <c r="U76" s="17">
        <f t="shared" si="22"/>
        <v>0</v>
      </c>
      <c r="V76" s="17"/>
      <c r="W76" s="19" t="str">
        <f t="shared" si="12"/>
        <v>CPP_005281</v>
      </c>
      <c r="X76" s="8">
        <f>_xlfn.COUNTIFS($L$2:$L49290,W76)</f>
        <v>1</v>
      </c>
    </row>
    <row r="77" spans="10:24" ht="13.5">
      <c r="J77" s="74">
        <v>2013</v>
      </c>
      <c r="K77" s="81" t="s">
        <v>4</v>
      </c>
      <c r="L77" s="89" t="s">
        <v>823</v>
      </c>
      <c r="M77" s="24">
        <v>999</v>
      </c>
      <c r="N77" s="52" t="s">
        <v>14</v>
      </c>
      <c r="O77" s="33" t="s">
        <v>13</v>
      </c>
      <c r="P77" s="12">
        <v>0</v>
      </c>
      <c r="Q77" s="59"/>
      <c r="R77" s="59"/>
      <c r="T77" s="8">
        <f t="shared" si="21"/>
        <v>1</v>
      </c>
      <c r="U77" s="17">
        <f t="shared" si="22"/>
        <v>0</v>
      </c>
      <c r="V77" s="17"/>
      <c r="W77" s="19" t="str">
        <f t="shared" si="12"/>
        <v>CPP_005301</v>
      </c>
      <c r="X77" s="8">
        <f>_xlfn.COUNTIFS($L$2:$L49291,W77)</f>
        <v>1</v>
      </c>
    </row>
    <row r="78" spans="10:24" ht="13.5">
      <c r="J78" s="74">
        <v>2013</v>
      </c>
      <c r="K78" s="80" t="s">
        <v>4</v>
      </c>
      <c r="L78" s="86" t="s">
        <v>295</v>
      </c>
      <c r="M78" s="23">
        <v>6000</v>
      </c>
      <c r="N78" s="11" t="s">
        <v>14</v>
      </c>
      <c r="O78" s="52" t="s">
        <v>13</v>
      </c>
      <c r="P78" s="12">
        <v>0</v>
      </c>
      <c r="Q78" s="59"/>
      <c r="R78" s="59"/>
      <c r="T78" s="8">
        <f t="shared" si="21"/>
        <v>1</v>
      </c>
      <c r="U78" s="17">
        <f t="shared" si="22"/>
        <v>0</v>
      </c>
      <c r="V78" s="17"/>
      <c r="W78" s="19" t="str">
        <f t="shared" si="12"/>
        <v>CPP_005321</v>
      </c>
      <c r="X78" s="8">
        <f>_xlfn.COUNTIFS($L$2:$L49292,W78)</f>
        <v>1</v>
      </c>
    </row>
    <row r="79" spans="10:24" ht="13.5">
      <c r="J79" s="78">
        <v>2013</v>
      </c>
      <c r="K79" s="81" t="s">
        <v>4</v>
      </c>
      <c r="L79" s="89" t="s">
        <v>833</v>
      </c>
      <c r="M79" s="24">
        <v>999</v>
      </c>
      <c r="N79" s="52" t="s">
        <v>14</v>
      </c>
      <c r="O79" s="33" t="s">
        <v>13</v>
      </c>
      <c r="P79" s="12">
        <v>0</v>
      </c>
      <c r="Q79" s="59"/>
      <c r="R79" s="59"/>
      <c r="T79" s="8">
        <f t="shared" si="21"/>
        <v>1</v>
      </c>
      <c r="U79" s="17">
        <f t="shared" si="22"/>
        <v>0</v>
      </c>
      <c r="V79" s="17"/>
      <c r="W79" s="19" t="str">
        <f t="shared" si="12"/>
        <v>CPP_005341</v>
      </c>
      <c r="X79" s="8">
        <f>_xlfn.COUNTIFS($L$2:$L49293,W79)</f>
        <v>1</v>
      </c>
    </row>
    <row r="80" spans="10:24" ht="13.5">
      <c r="J80" s="78">
        <v>2013</v>
      </c>
      <c r="K80" s="81" t="s">
        <v>4</v>
      </c>
      <c r="L80" s="89" t="s">
        <v>852</v>
      </c>
      <c r="M80" s="24">
        <v>999</v>
      </c>
      <c r="N80" s="52" t="s">
        <v>14</v>
      </c>
      <c r="O80" s="33" t="s">
        <v>13</v>
      </c>
      <c r="P80" s="12">
        <v>0</v>
      </c>
      <c r="Q80" s="59"/>
      <c r="R80" s="59"/>
      <c r="T80" s="8">
        <f t="shared" si="21"/>
        <v>1</v>
      </c>
      <c r="U80" s="17">
        <f t="shared" si="22"/>
        <v>0</v>
      </c>
      <c r="V80" s="17"/>
      <c r="W80" s="19" t="str">
        <f t="shared" si="12"/>
        <v>CPP_005343</v>
      </c>
      <c r="X80" s="8">
        <f>_xlfn.COUNTIFS($L$2:$L49294,W80)</f>
        <v>1</v>
      </c>
    </row>
    <row r="81" spans="10:24" ht="13.5">
      <c r="J81" s="78">
        <v>2013</v>
      </c>
      <c r="K81" s="81" t="s">
        <v>4</v>
      </c>
      <c r="L81" s="89" t="s">
        <v>874</v>
      </c>
      <c r="M81" s="24">
        <v>999</v>
      </c>
      <c r="N81" s="52" t="s">
        <v>14</v>
      </c>
      <c r="O81" s="33" t="s">
        <v>13</v>
      </c>
      <c r="P81" s="12">
        <v>0</v>
      </c>
      <c r="Q81" s="59"/>
      <c r="R81" s="59"/>
      <c r="T81" s="8">
        <f t="shared" si="21"/>
        <v>1</v>
      </c>
      <c r="U81" s="17">
        <f t="shared" si="22"/>
        <v>0</v>
      </c>
      <c r="V81" s="17"/>
      <c r="W81" s="19" t="str">
        <f t="shared" si="12"/>
        <v>CPP_005361</v>
      </c>
      <c r="X81" s="8">
        <f>_xlfn.COUNTIFS($L$2:$L49295,W81)</f>
        <v>1</v>
      </c>
    </row>
    <row r="82" spans="10:24" ht="13.5">
      <c r="J82" s="78">
        <v>2013</v>
      </c>
      <c r="K82" s="81" t="s">
        <v>4</v>
      </c>
      <c r="L82" s="89" t="s">
        <v>875</v>
      </c>
      <c r="M82" s="24">
        <v>999</v>
      </c>
      <c r="N82" s="52" t="s">
        <v>14</v>
      </c>
      <c r="O82" s="33" t="s">
        <v>13</v>
      </c>
      <c r="P82" s="12">
        <v>0</v>
      </c>
      <c r="Q82" s="59"/>
      <c r="R82" s="59"/>
      <c r="T82" s="8">
        <f t="shared" si="21"/>
        <v>1</v>
      </c>
      <c r="U82" s="17">
        <f t="shared" si="22"/>
        <v>0</v>
      </c>
      <c r="V82" s="17"/>
      <c r="W82" s="19" t="str">
        <f t="shared" si="12"/>
        <v>CPP_005381</v>
      </c>
      <c r="X82" s="8">
        <f>_xlfn.COUNTIFS($L$2:$L49296,W82)</f>
        <v>1</v>
      </c>
    </row>
    <row r="83" spans="10:24" ht="13.5">
      <c r="J83" s="74">
        <v>2013</v>
      </c>
      <c r="K83" s="80" t="s">
        <v>4</v>
      </c>
      <c r="L83" s="86" t="s">
        <v>296</v>
      </c>
      <c r="M83" s="23">
        <v>6000</v>
      </c>
      <c r="N83" s="11" t="s">
        <v>14</v>
      </c>
      <c r="O83" s="52" t="s">
        <v>13</v>
      </c>
      <c r="P83" s="12">
        <v>0</v>
      </c>
      <c r="Q83" s="59"/>
      <c r="R83" s="59"/>
      <c r="T83" s="8">
        <f t="shared" si="21"/>
        <v>1</v>
      </c>
      <c r="U83" s="17">
        <f t="shared" si="22"/>
        <v>0</v>
      </c>
      <c r="V83" s="17"/>
      <c r="W83" s="19" t="str">
        <f t="shared" si="12"/>
        <v>CPP_005382</v>
      </c>
      <c r="X83" s="8">
        <f>_xlfn.COUNTIFS($L$2:$L49297,W83)</f>
        <v>1</v>
      </c>
    </row>
    <row r="84" spans="10:24" ht="13.5">
      <c r="J84" s="74">
        <v>2013</v>
      </c>
      <c r="K84" s="80" t="s">
        <v>4</v>
      </c>
      <c r="L84" s="86" t="s">
        <v>297</v>
      </c>
      <c r="M84" s="23">
        <v>6000</v>
      </c>
      <c r="N84" s="11" t="s">
        <v>14</v>
      </c>
      <c r="O84" s="52" t="s">
        <v>13</v>
      </c>
      <c r="P84" s="12">
        <v>0</v>
      </c>
      <c r="Q84" s="59"/>
      <c r="R84" s="59"/>
      <c r="T84" s="8">
        <f t="shared" si="21"/>
        <v>1</v>
      </c>
      <c r="U84" s="17">
        <f t="shared" si="22"/>
        <v>0</v>
      </c>
      <c r="V84" s="17"/>
      <c r="W84" s="19" t="str">
        <f t="shared" si="12"/>
        <v>CPP_005383</v>
      </c>
      <c r="X84" s="8">
        <f>_xlfn.COUNTIFS($L$2:$L49298,W84)</f>
        <v>1</v>
      </c>
    </row>
    <row r="85" spans="10:24" ht="13.5">
      <c r="J85" s="74">
        <v>2013</v>
      </c>
      <c r="K85" s="81" t="s">
        <v>4</v>
      </c>
      <c r="L85" s="89" t="s">
        <v>811</v>
      </c>
      <c r="M85" s="24">
        <v>999</v>
      </c>
      <c r="N85" s="52" t="s">
        <v>14</v>
      </c>
      <c r="O85" s="33" t="s">
        <v>119</v>
      </c>
      <c r="P85" s="12" t="s">
        <v>812</v>
      </c>
      <c r="Q85" s="59"/>
      <c r="R85" s="59"/>
      <c r="T85" s="8">
        <f t="shared" si="21"/>
        <v>1</v>
      </c>
      <c r="U85" s="17">
        <f t="shared" si="22"/>
        <v>1</v>
      </c>
      <c r="V85" s="17"/>
      <c r="W85" s="19" t="str">
        <f aca="true" t="shared" si="23" ref="W85:W148">L85</f>
        <v>CPP_005401</v>
      </c>
      <c r="X85" s="8">
        <f>_xlfn.COUNTIFS($L$2:$L49299,W85)</f>
        <v>1</v>
      </c>
    </row>
    <row r="86" spans="10:24" ht="13.5">
      <c r="J86" s="78">
        <v>2013</v>
      </c>
      <c r="K86" s="81" t="s">
        <v>4</v>
      </c>
      <c r="L86" s="89" t="s">
        <v>844</v>
      </c>
      <c r="M86" s="24">
        <v>999</v>
      </c>
      <c r="N86" s="52" t="s">
        <v>14</v>
      </c>
      <c r="O86" s="33" t="s">
        <v>13</v>
      </c>
      <c r="P86" s="12">
        <v>0</v>
      </c>
      <c r="Q86" s="59"/>
      <c r="R86" s="59"/>
      <c r="T86" s="8">
        <f t="shared" si="21"/>
        <v>1</v>
      </c>
      <c r="U86" s="17">
        <f t="shared" si="22"/>
        <v>0</v>
      </c>
      <c r="V86" s="17"/>
      <c r="W86" s="19" t="str">
        <f t="shared" si="23"/>
        <v>CPP_005421</v>
      </c>
      <c r="X86" s="8">
        <f>_xlfn.COUNTIFS($L$2:$L49300,W86)</f>
        <v>1</v>
      </c>
    </row>
    <row r="87" spans="10:24" ht="13.5">
      <c r="J87" s="78">
        <v>2013</v>
      </c>
      <c r="K87" s="81" t="s">
        <v>4</v>
      </c>
      <c r="L87" s="89" t="s">
        <v>876</v>
      </c>
      <c r="M87" s="24">
        <v>999</v>
      </c>
      <c r="N87" s="52" t="s">
        <v>14</v>
      </c>
      <c r="O87" s="33" t="s">
        <v>13</v>
      </c>
      <c r="P87" s="12">
        <v>0</v>
      </c>
      <c r="Q87" s="59"/>
      <c r="R87" s="59"/>
      <c r="T87" s="8">
        <f t="shared" si="21"/>
        <v>1</v>
      </c>
      <c r="U87" s="17">
        <f t="shared" si="22"/>
        <v>0</v>
      </c>
      <c r="V87" s="17"/>
      <c r="W87" s="19" t="str">
        <f t="shared" si="23"/>
        <v>CPP_005441</v>
      </c>
      <c r="X87" s="8">
        <f>_xlfn.COUNTIFS($L$2:$L49301,W87)</f>
        <v>1</v>
      </c>
    </row>
    <row r="88" spans="10:24" ht="13.5">
      <c r="J88" s="74">
        <v>2013</v>
      </c>
      <c r="K88" s="81" t="s">
        <v>4</v>
      </c>
      <c r="L88" s="89" t="s">
        <v>824</v>
      </c>
      <c r="M88" s="24">
        <v>999</v>
      </c>
      <c r="N88" s="52" t="s">
        <v>14</v>
      </c>
      <c r="O88" s="33" t="s">
        <v>13</v>
      </c>
      <c r="P88" s="12">
        <v>0</v>
      </c>
      <c r="Q88" s="59"/>
      <c r="R88" s="59"/>
      <c r="T88" s="8">
        <f t="shared" si="21"/>
        <v>1</v>
      </c>
      <c r="U88" s="17">
        <f t="shared" si="22"/>
        <v>0</v>
      </c>
      <c r="V88" s="17"/>
      <c r="W88" s="19" t="str">
        <f t="shared" si="23"/>
        <v>CPP_005461</v>
      </c>
      <c r="X88" s="8">
        <f>_xlfn.COUNTIFS($L$2:$L49302,W88)</f>
        <v>1</v>
      </c>
    </row>
    <row r="89" spans="10:24" ht="13.5">
      <c r="J89" s="74">
        <v>2013</v>
      </c>
      <c r="K89" s="80" t="s">
        <v>4</v>
      </c>
      <c r="L89" s="86" t="s">
        <v>298</v>
      </c>
      <c r="M89" s="23">
        <v>3000</v>
      </c>
      <c r="N89" s="11" t="s">
        <v>14</v>
      </c>
      <c r="O89" s="52" t="s">
        <v>13</v>
      </c>
      <c r="P89" s="12">
        <v>0</v>
      </c>
      <c r="Q89" s="59"/>
      <c r="R89" s="59"/>
      <c r="T89" s="8">
        <f t="shared" si="21"/>
        <v>1</v>
      </c>
      <c r="U89" s="17">
        <f t="shared" si="22"/>
        <v>0</v>
      </c>
      <c r="V89" s="17"/>
      <c r="W89" s="19" t="str">
        <f t="shared" si="23"/>
        <v>CPP_005481</v>
      </c>
      <c r="X89" s="8">
        <f>_xlfn.COUNTIFS($L$2:$L49303,W89)</f>
        <v>1</v>
      </c>
    </row>
    <row r="90" spans="10:24" ht="13.5">
      <c r="J90" s="74">
        <v>2013</v>
      </c>
      <c r="K90" s="80" t="s">
        <v>4</v>
      </c>
      <c r="L90" s="86" t="s">
        <v>299</v>
      </c>
      <c r="M90" s="23">
        <v>5000</v>
      </c>
      <c r="N90" s="11" t="s">
        <v>14</v>
      </c>
      <c r="O90" s="52" t="s">
        <v>13</v>
      </c>
      <c r="P90" s="12">
        <v>0</v>
      </c>
      <c r="Q90" s="59"/>
      <c r="R90" s="59"/>
      <c r="T90" s="8">
        <f t="shared" si="21"/>
        <v>1</v>
      </c>
      <c r="U90" s="17">
        <f t="shared" si="22"/>
        <v>0</v>
      </c>
      <c r="V90" s="17"/>
      <c r="W90" s="19" t="str">
        <f t="shared" si="23"/>
        <v>CPP_005483</v>
      </c>
      <c r="X90" s="8">
        <f>_xlfn.COUNTIFS($L$2:$L49304,W90)</f>
        <v>1</v>
      </c>
    </row>
    <row r="91" spans="10:24" ht="13.5">
      <c r="J91" s="78">
        <v>2013</v>
      </c>
      <c r="K91" s="81" t="s">
        <v>4</v>
      </c>
      <c r="L91" s="89" t="s">
        <v>834</v>
      </c>
      <c r="M91" s="24">
        <v>999</v>
      </c>
      <c r="N91" s="52" t="s">
        <v>14</v>
      </c>
      <c r="O91" s="33" t="s">
        <v>13</v>
      </c>
      <c r="P91" s="12">
        <v>0</v>
      </c>
      <c r="Q91" s="59"/>
      <c r="R91" s="59"/>
      <c r="T91" s="8">
        <f t="shared" si="21"/>
        <v>1</v>
      </c>
      <c r="U91" s="17">
        <f t="shared" si="22"/>
        <v>0</v>
      </c>
      <c r="V91" s="17"/>
      <c r="W91" s="19" t="str">
        <f t="shared" si="23"/>
        <v>CPP_005485</v>
      </c>
      <c r="X91" s="8">
        <f>_xlfn.COUNTIFS($L$2:$L49305,W91)</f>
        <v>1</v>
      </c>
    </row>
    <row r="92" spans="10:24" ht="13.5">
      <c r="J92" s="78">
        <v>2013</v>
      </c>
      <c r="K92" s="81" t="s">
        <v>4</v>
      </c>
      <c r="L92" s="89" t="s">
        <v>887</v>
      </c>
      <c r="M92" s="24">
        <v>999</v>
      </c>
      <c r="N92" s="52" t="s">
        <v>14</v>
      </c>
      <c r="O92" s="33" t="s">
        <v>13</v>
      </c>
      <c r="P92" s="12">
        <v>0</v>
      </c>
      <c r="Q92" s="59"/>
      <c r="R92" s="59"/>
      <c r="T92" s="8">
        <f t="shared" si="21"/>
        <v>1</v>
      </c>
      <c r="U92" s="17">
        <f t="shared" si="22"/>
        <v>0</v>
      </c>
      <c r="V92" s="17"/>
      <c r="W92" s="19" t="str">
        <f t="shared" si="23"/>
        <v>CPP_005486</v>
      </c>
      <c r="X92" s="8">
        <f>_xlfn.COUNTIFS($L$2:$L49306,W92)</f>
        <v>1</v>
      </c>
    </row>
    <row r="93" spans="10:24" ht="13.5">
      <c r="J93" s="78">
        <v>2013</v>
      </c>
      <c r="K93" s="81" t="s">
        <v>4</v>
      </c>
      <c r="L93" s="89" t="s">
        <v>864</v>
      </c>
      <c r="M93" s="24">
        <v>999</v>
      </c>
      <c r="N93" s="52" t="s">
        <v>14</v>
      </c>
      <c r="O93" s="33" t="s">
        <v>13</v>
      </c>
      <c r="P93" s="12">
        <v>0</v>
      </c>
      <c r="Q93" s="59"/>
      <c r="R93" s="59"/>
      <c r="T93" s="8">
        <f t="shared" si="21"/>
        <v>1</v>
      </c>
      <c r="U93" s="17">
        <f t="shared" si="22"/>
        <v>0</v>
      </c>
      <c r="V93" s="17"/>
      <c r="W93" s="19" t="str">
        <f t="shared" si="23"/>
        <v>CPP_005501</v>
      </c>
      <c r="X93" s="8">
        <f>_xlfn.COUNTIFS($L$2:$L49307,W93)</f>
        <v>1</v>
      </c>
    </row>
    <row r="94" spans="10:24" ht="13.5">
      <c r="J94" s="78">
        <v>2013</v>
      </c>
      <c r="K94" s="81" t="s">
        <v>4</v>
      </c>
      <c r="L94" s="89" t="s">
        <v>845</v>
      </c>
      <c r="M94" s="24">
        <v>999</v>
      </c>
      <c r="N94" s="52" t="s">
        <v>14</v>
      </c>
      <c r="O94" s="33" t="s">
        <v>13</v>
      </c>
      <c r="P94" s="12">
        <v>0</v>
      </c>
      <c r="Q94" s="59"/>
      <c r="R94" s="59"/>
      <c r="T94" s="8">
        <f t="shared" si="21"/>
        <v>1</v>
      </c>
      <c r="U94" s="17">
        <f t="shared" si="22"/>
        <v>0</v>
      </c>
      <c r="V94" s="17"/>
      <c r="W94" s="19" t="str">
        <f t="shared" si="23"/>
        <v>CPP_005502</v>
      </c>
      <c r="X94" s="8">
        <f>_xlfn.COUNTIFS($L$2:$L49308,W94)</f>
        <v>1</v>
      </c>
    </row>
    <row r="95" spans="10:24" ht="13.5">
      <c r="J95" s="78">
        <v>2013</v>
      </c>
      <c r="K95" s="81" t="s">
        <v>4</v>
      </c>
      <c r="L95" s="89" t="s">
        <v>880</v>
      </c>
      <c r="M95" s="24">
        <v>999</v>
      </c>
      <c r="N95" s="52" t="s">
        <v>14</v>
      </c>
      <c r="O95" s="33" t="s">
        <v>13</v>
      </c>
      <c r="P95" s="12">
        <v>0</v>
      </c>
      <c r="Q95" s="59"/>
      <c r="R95" s="59"/>
      <c r="T95" s="8">
        <f t="shared" si="21"/>
        <v>1</v>
      </c>
      <c r="U95" s="17">
        <f t="shared" si="22"/>
        <v>0</v>
      </c>
      <c r="V95" s="17"/>
      <c r="W95" s="19" t="str">
        <f t="shared" si="23"/>
        <v>CPP_005541</v>
      </c>
      <c r="X95" s="8">
        <f>_xlfn.COUNTIFS($L$2:$L49309,W95)</f>
        <v>1</v>
      </c>
    </row>
    <row r="96" spans="10:24" ht="13.5">
      <c r="J96" s="78">
        <v>2013</v>
      </c>
      <c r="K96" s="81" t="s">
        <v>4</v>
      </c>
      <c r="L96" s="89" t="s">
        <v>835</v>
      </c>
      <c r="M96" s="24">
        <v>999</v>
      </c>
      <c r="N96" s="52" t="s">
        <v>14</v>
      </c>
      <c r="O96" s="33" t="s">
        <v>13</v>
      </c>
      <c r="P96" s="12">
        <v>0</v>
      </c>
      <c r="Q96" s="59"/>
      <c r="R96" s="59"/>
      <c r="T96" s="8">
        <f t="shared" si="21"/>
        <v>1</v>
      </c>
      <c r="U96" s="17">
        <f t="shared" si="22"/>
        <v>0</v>
      </c>
      <c r="V96" s="17"/>
      <c r="W96" s="19" t="str">
        <f t="shared" si="23"/>
        <v>CPP_005561</v>
      </c>
      <c r="X96" s="8">
        <f>_xlfn.COUNTIFS($L$2:$L49310,W96)</f>
        <v>1</v>
      </c>
    </row>
    <row r="97" spans="10:24" ht="13.5">
      <c r="J97" s="78">
        <v>2013</v>
      </c>
      <c r="K97" s="81" t="s">
        <v>4</v>
      </c>
      <c r="L97" s="89" t="s">
        <v>846</v>
      </c>
      <c r="M97" s="24">
        <v>999</v>
      </c>
      <c r="N97" s="52" t="s">
        <v>14</v>
      </c>
      <c r="O97" s="33" t="s">
        <v>13</v>
      </c>
      <c r="P97" s="12">
        <v>0</v>
      </c>
      <c r="Q97" s="59"/>
      <c r="R97" s="59"/>
      <c r="T97" s="8">
        <f t="shared" si="21"/>
        <v>1</v>
      </c>
      <c r="U97" s="17">
        <f t="shared" si="22"/>
        <v>0</v>
      </c>
      <c r="V97" s="17"/>
      <c r="W97" s="19" t="str">
        <f t="shared" si="23"/>
        <v>CPP_005601</v>
      </c>
      <c r="X97" s="8">
        <f>_xlfn.COUNTIFS($L$2:$L49311,W97)</f>
        <v>1</v>
      </c>
    </row>
    <row r="98" spans="10:24" ht="13.5">
      <c r="J98" s="78">
        <v>2013</v>
      </c>
      <c r="K98" s="81" t="s">
        <v>4</v>
      </c>
      <c r="L98" s="89" t="s">
        <v>888</v>
      </c>
      <c r="M98" s="24">
        <v>999</v>
      </c>
      <c r="N98" s="52" t="s">
        <v>14</v>
      </c>
      <c r="O98" s="33" t="s">
        <v>13</v>
      </c>
      <c r="P98" s="12">
        <v>0</v>
      </c>
      <c r="Q98" s="59"/>
      <c r="R98" s="59"/>
      <c r="T98" s="8">
        <f t="shared" si="21"/>
        <v>1</v>
      </c>
      <c r="U98" s="17">
        <f t="shared" si="22"/>
        <v>0</v>
      </c>
      <c r="V98" s="17"/>
      <c r="W98" s="19" t="str">
        <f t="shared" si="23"/>
        <v>CPP_005603</v>
      </c>
      <c r="X98" s="8">
        <f>_xlfn.COUNTIFS($L$2:$L49312,W98)</f>
        <v>1</v>
      </c>
    </row>
    <row r="99" spans="10:24" ht="13.5">
      <c r="J99" s="78">
        <v>2013</v>
      </c>
      <c r="K99" s="81" t="s">
        <v>4</v>
      </c>
      <c r="L99" s="89" t="s">
        <v>881</v>
      </c>
      <c r="M99" s="24">
        <v>999</v>
      </c>
      <c r="N99" s="52" t="s">
        <v>14</v>
      </c>
      <c r="O99" s="33" t="s">
        <v>13</v>
      </c>
      <c r="P99" s="12">
        <v>0</v>
      </c>
      <c r="Q99" s="59"/>
      <c r="R99" s="59"/>
      <c r="T99" s="8">
        <f t="shared" si="21"/>
        <v>1</v>
      </c>
      <c r="U99" s="17">
        <f t="shared" si="22"/>
        <v>0</v>
      </c>
      <c r="V99" s="17"/>
      <c r="W99" s="19" t="str">
        <f t="shared" si="23"/>
        <v>CPP_005622</v>
      </c>
      <c r="X99" s="8">
        <f>_xlfn.COUNTIFS($L$2:$L49313,W99)</f>
        <v>1</v>
      </c>
    </row>
    <row r="100" spans="10:24" ht="13.5">
      <c r="J100" s="78">
        <v>2013</v>
      </c>
      <c r="K100" s="81" t="s">
        <v>4</v>
      </c>
      <c r="L100" s="89" t="s">
        <v>853</v>
      </c>
      <c r="M100" s="24">
        <v>999</v>
      </c>
      <c r="N100" s="52" t="s">
        <v>14</v>
      </c>
      <c r="O100" s="33" t="s">
        <v>13</v>
      </c>
      <c r="P100" s="12">
        <v>0</v>
      </c>
      <c r="Q100" s="59"/>
      <c r="R100" s="59"/>
      <c r="T100" s="8">
        <f t="shared" si="21"/>
        <v>1</v>
      </c>
      <c r="U100" s="17">
        <f t="shared" si="22"/>
        <v>0</v>
      </c>
      <c r="V100" s="17"/>
      <c r="W100" s="19" t="str">
        <f t="shared" si="23"/>
        <v>CPP_005625</v>
      </c>
      <c r="X100" s="8">
        <f>_xlfn.COUNTIFS($L$2:$L49314,W100)</f>
        <v>1</v>
      </c>
    </row>
    <row r="101" spans="10:24" ht="15" customHeight="1">
      <c r="J101" s="74">
        <v>2013</v>
      </c>
      <c r="K101" s="81" t="s">
        <v>4</v>
      </c>
      <c r="L101" s="89" t="s">
        <v>813</v>
      </c>
      <c r="M101" s="24">
        <v>999</v>
      </c>
      <c r="N101" s="52" t="s">
        <v>14</v>
      </c>
      <c r="O101" s="33" t="s">
        <v>119</v>
      </c>
      <c r="P101" s="12">
        <v>3</v>
      </c>
      <c r="Q101" s="59"/>
      <c r="R101" s="59"/>
      <c r="T101" s="8">
        <f t="shared" si="21"/>
        <v>1</v>
      </c>
      <c r="U101" s="17">
        <f t="shared" si="22"/>
        <v>1</v>
      </c>
      <c r="V101" s="17"/>
      <c r="W101" s="19" t="str">
        <f t="shared" si="23"/>
        <v>CPP_005630</v>
      </c>
      <c r="X101" s="8">
        <f>_xlfn.COUNTIFS($L$2:$L49315,W101)</f>
        <v>1</v>
      </c>
    </row>
    <row r="102" spans="10:24" ht="13.5">
      <c r="J102" s="78">
        <v>2013</v>
      </c>
      <c r="K102" s="81" t="s">
        <v>4</v>
      </c>
      <c r="L102" s="89" t="s">
        <v>877</v>
      </c>
      <c r="M102" s="24">
        <v>999</v>
      </c>
      <c r="N102" s="52" t="s">
        <v>14</v>
      </c>
      <c r="O102" s="33" t="s">
        <v>13</v>
      </c>
      <c r="P102" s="12">
        <v>0</v>
      </c>
      <c r="Q102" s="59"/>
      <c r="R102" s="59"/>
      <c r="T102" s="8">
        <f t="shared" si="21"/>
        <v>1</v>
      </c>
      <c r="U102" s="17">
        <f t="shared" si="22"/>
        <v>0</v>
      </c>
      <c r="V102" s="17"/>
      <c r="W102" s="19" t="str">
        <f t="shared" si="23"/>
        <v>CPP_005642</v>
      </c>
      <c r="X102" s="8">
        <f>_xlfn.COUNTIFS($L$2:$L49316,W102)</f>
        <v>1</v>
      </c>
    </row>
    <row r="103" spans="10:24" ht="13.5">
      <c r="J103" s="74">
        <v>2013</v>
      </c>
      <c r="K103" s="80" t="s">
        <v>4</v>
      </c>
      <c r="L103" s="86" t="s">
        <v>300</v>
      </c>
      <c r="M103" s="23">
        <v>8000</v>
      </c>
      <c r="N103" s="11" t="s">
        <v>14</v>
      </c>
      <c r="O103" s="52" t="s">
        <v>13</v>
      </c>
      <c r="P103" s="12">
        <v>0</v>
      </c>
      <c r="Q103" s="59"/>
      <c r="R103" s="59"/>
      <c r="T103" s="8">
        <f t="shared" si="21"/>
        <v>1</v>
      </c>
      <c r="U103" s="17">
        <f t="shared" si="22"/>
        <v>0</v>
      </c>
      <c r="V103" s="17"/>
      <c r="W103" s="19" t="str">
        <f t="shared" si="23"/>
        <v>CPP_005663</v>
      </c>
      <c r="X103" s="8">
        <f>_xlfn.COUNTIFS($L$2:$L49317,W103)</f>
        <v>1</v>
      </c>
    </row>
    <row r="104" spans="10:24" ht="15" customHeight="1">
      <c r="J104" s="75">
        <v>2013</v>
      </c>
      <c r="K104" s="19" t="s">
        <v>4</v>
      </c>
      <c r="L104" s="91" t="s">
        <v>1655</v>
      </c>
      <c r="M104" s="72">
        <v>8000</v>
      </c>
      <c r="N104" s="13" t="s">
        <v>14</v>
      </c>
      <c r="O104" s="58" t="s">
        <v>119</v>
      </c>
      <c r="P104" s="12" t="s">
        <v>812</v>
      </c>
      <c r="Q104" s="59"/>
      <c r="R104" s="59"/>
      <c r="T104" s="8">
        <f t="shared" si="21"/>
        <v>1</v>
      </c>
      <c r="U104" s="17">
        <f t="shared" si="22"/>
        <v>1</v>
      </c>
      <c r="V104" s="17"/>
      <c r="W104" s="19" t="str">
        <f t="shared" si="23"/>
        <v>CPP_005664</v>
      </c>
      <c r="X104" s="8">
        <f>_xlfn.COUNTIFS($L$2:$L49318,W104)</f>
        <v>1</v>
      </c>
    </row>
    <row r="105" spans="10:24" ht="13.5">
      <c r="J105" s="78">
        <v>2013</v>
      </c>
      <c r="K105" s="81" t="s">
        <v>4</v>
      </c>
      <c r="L105" s="89" t="s">
        <v>854</v>
      </c>
      <c r="M105" s="24">
        <v>999</v>
      </c>
      <c r="N105" s="52" t="s">
        <v>14</v>
      </c>
      <c r="O105" s="33" t="s">
        <v>13</v>
      </c>
      <c r="P105" s="12">
        <v>0</v>
      </c>
      <c r="Q105" s="59"/>
      <c r="R105" s="59"/>
      <c r="T105" s="8">
        <f t="shared" si="21"/>
        <v>1</v>
      </c>
      <c r="U105" s="17">
        <f t="shared" si="22"/>
        <v>0</v>
      </c>
      <c r="V105" s="17"/>
      <c r="W105" s="19" t="str">
        <f t="shared" si="23"/>
        <v>CPP_005665</v>
      </c>
      <c r="X105" s="8">
        <f>_xlfn.COUNTIFS($L$2:$L49319,W105)</f>
        <v>1</v>
      </c>
    </row>
    <row r="106" spans="10:24" ht="13.5">
      <c r="J106" s="78">
        <v>2013</v>
      </c>
      <c r="K106" s="81" t="s">
        <v>4</v>
      </c>
      <c r="L106" s="89" t="s">
        <v>878</v>
      </c>
      <c r="M106" s="24">
        <v>999</v>
      </c>
      <c r="N106" s="52" t="s">
        <v>14</v>
      </c>
      <c r="O106" s="33" t="s">
        <v>13</v>
      </c>
      <c r="P106" s="12">
        <v>0</v>
      </c>
      <c r="Q106" s="59"/>
      <c r="R106" s="59"/>
      <c r="T106" s="8">
        <f t="shared" si="21"/>
        <v>1</v>
      </c>
      <c r="U106" s="17">
        <f t="shared" si="22"/>
        <v>0</v>
      </c>
      <c r="V106" s="17"/>
      <c r="W106" s="19" t="str">
        <f t="shared" si="23"/>
        <v>CPP_005668</v>
      </c>
      <c r="X106" s="8">
        <f>_xlfn.COUNTIFS($L$2:$L49320,W106)</f>
        <v>1</v>
      </c>
    </row>
    <row r="107" spans="10:24" ht="13.5">
      <c r="J107" s="78">
        <v>2013</v>
      </c>
      <c r="K107" s="81" t="s">
        <v>4</v>
      </c>
      <c r="L107" s="89" t="s">
        <v>879</v>
      </c>
      <c r="M107" s="24">
        <v>999</v>
      </c>
      <c r="N107" s="52" t="s">
        <v>14</v>
      </c>
      <c r="O107" s="33" t="s">
        <v>13</v>
      </c>
      <c r="P107" s="12">
        <v>0</v>
      </c>
      <c r="Q107" s="59"/>
      <c r="R107" s="59"/>
      <c r="T107" s="8">
        <f t="shared" si="21"/>
        <v>1</v>
      </c>
      <c r="U107" s="17">
        <f t="shared" si="22"/>
        <v>0</v>
      </c>
      <c r="V107" s="17"/>
      <c r="W107" s="19" t="str">
        <f t="shared" si="23"/>
        <v>CPP_005671</v>
      </c>
      <c r="X107" s="8">
        <f>_xlfn.COUNTIFS($L$2:$L49321,W107)</f>
        <v>1</v>
      </c>
    </row>
    <row r="108" spans="10:24" ht="13.5">
      <c r="J108" s="74">
        <v>2013</v>
      </c>
      <c r="K108" s="80" t="s">
        <v>4</v>
      </c>
      <c r="L108" s="88" t="s">
        <v>1597</v>
      </c>
      <c r="M108" s="24">
        <v>999</v>
      </c>
      <c r="N108" s="11" t="s">
        <v>14</v>
      </c>
      <c r="O108" s="52" t="s">
        <v>13</v>
      </c>
      <c r="P108" s="12">
        <v>0</v>
      </c>
      <c r="Q108" s="12"/>
      <c r="R108" s="12"/>
      <c r="T108" s="8">
        <f t="shared" si="21"/>
        <v>1</v>
      </c>
      <c r="U108" s="17">
        <f t="shared" si="22"/>
        <v>0</v>
      </c>
      <c r="V108" s="17"/>
      <c r="W108" s="19" t="str">
        <f t="shared" si="23"/>
        <v>CPP_005676</v>
      </c>
      <c r="X108" s="8">
        <f>_xlfn.COUNTIFS($L$2:$L49322,W108)</f>
        <v>1</v>
      </c>
    </row>
    <row r="109" spans="10:24" ht="13.5">
      <c r="J109" s="74">
        <v>2013</v>
      </c>
      <c r="K109" s="80" t="s">
        <v>4</v>
      </c>
      <c r="L109" s="88" t="s">
        <v>1598</v>
      </c>
      <c r="M109" s="24">
        <v>999</v>
      </c>
      <c r="N109" s="11" t="s">
        <v>14</v>
      </c>
      <c r="O109" s="52" t="s">
        <v>13</v>
      </c>
      <c r="P109" s="12">
        <v>0</v>
      </c>
      <c r="Q109" s="12"/>
      <c r="R109" s="12"/>
      <c r="T109" s="8">
        <f t="shared" si="21"/>
        <v>1</v>
      </c>
      <c r="U109" s="17">
        <f t="shared" si="22"/>
        <v>0</v>
      </c>
      <c r="V109" s="17"/>
      <c r="W109" s="19" t="str">
        <f t="shared" si="23"/>
        <v>CPP_005693</v>
      </c>
      <c r="X109" s="8">
        <f>_xlfn.COUNTIFS($L$2:$L49323,W109)</f>
        <v>1</v>
      </c>
    </row>
    <row r="110" spans="10:24" ht="13.5">
      <c r="J110" s="74">
        <v>2013</v>
      </c>
      <c r="K110" s="80" t="s">
        <v>4</v>
      </c>
      <c r="L110" s="88" t="s">
        <v>1571</v>
      </c>
      <c r="M110" s="24">
        <v>999</v>
      </c>
      <c r="N110" s="11" t="s">
        <v>14</v>
      </c>
      <c r="O110" s="52" t="s">
        <v>13</v>
      </c>
      <c r="P110" s="12">
        <v>0</v>
      </c>
      <c r="Q110" s="12"/>
      <c r="R110" s="12"/>
      <c r="T110" s="8">
        <f t="shared" si="21"/>
        <v>1</v>
      </c>
      <c r="U110" s="17">
        <f t="shared" si="22"/>
        <v>0</v>
      </c>
      <c r="V110" s="17"/>
      <c r="W110" s="19" t="str">
        <f t="shared" si="23"/>
        <v>CPP_005713</v>
      </c>
      <c r="X110" s="8">
        <f>_xlfn.COUNTIFS($L$2:$L49324,W110)</f>
        <v>1</v>
      </c>
    </row>
    <row r="111" spans="10:24" ht="13.5">
      <c r="J111" s="75">
        <v>2013</v>
      </c>
      <c r="K111" s="19" t="s">
        <v>4</v>
      </c>
      <c r="L111" s="86" t="s">
        <v>355</v>
      </c>
      <c r="M111" s="24">
        <v>3000</v>
      </c>
      <c r="N111" s="13" t="s">
        <v>14</v>
      </c>
      <c r="O111" s="54" t="s">
        <v>119</v>
      </c>
      <c r="P111" s="12">
        <v>5</v>
      </c>
      <c r="Q111" s="59"/>
      <c r="R111" s="59"/>
      <c r="T111" s="8">
        <f t="shared" si="21"/>
        <v>1</v>
      </c>
      <c r="U111" s="17">
        <f t="shared" si="22"/>
        <v>1</v>
      </c>
      <c r="V111" s="17"/>
      <c r="W111" s="19" t="str">
        <f t="shared" si="23"/>
        <v>CPP_005714</v>
      </c>
      <c r="X111" s="8">
        <f>_xlfn.COUNTIFS($L$2:$L49325,W111)</f>
        <v>1</v>
      </c>
    </row>
    <row r="112" spans="10:24" ht="13.5">
      <c r="J112" s="74">
        <v>2013</v>
      </c>
      <c r="K112" s="80" t="s">
        <v>4</v>
      </c>
      <c r="L112" s="88" t="s">
        <v>1599</v>
      </c>
      <c r="M112" s="24">
        <v>999</v>
      </c>
      <c r="N112" s="11" t="s">
        <v>14</v>
      </c>
      <c r="O112" s="52" t="s">
        <v>13</v>
      </c>
      <c r="P112" s="12">
        <v>0</v>
      </c>
      <c r="Q112" s="12"/>
      <c r="R112" s="12"/>
      <c r="T112" s="8">
        <f t="shared" si="21"/>
        <v>1</v>
      </c>
      <c r="U112" s="17">
        <f t="shared" si="22"/>
        <v>0</v>
      </c>
      <c r="V112" s="17"/>
      <c r="W112" s="19" t="str">
        <f t="shared" si="23"/>
        <v>CPP_005715</v>
      </c>
      <c r="X112" s="8">
        <f>_xlfn.COUNTIFS($L$2:$L49326,W112)</f>
        <v>1</v>
      </c>
    </row>
    <row r="113" spans="10:24" ht="13.5">
      <c r="J113" s="74">
        <v>2013</v>
      </c>
      <c r="K113" s="80" t="s">
        <v>4</v>
      </c>
      <c r="L113" s="88" t="s">
        <v>1562</v>
      </c>
      <c r="M113" s="24">
        <v>999</v>
      </c>
      <c r="N113" s="11" t="s">
        <v>14</v>
      </c>
      <c r="O113" s="52" t="s">
        <v>119</v>
      </c>
      <c r="P113" s="12">
        <v>0</v>
      </c>
      <c r="Q113" s="12"/>
      <c r="R113" s="12"/>
      <c r="T113" s="8">
        <f t="shared" si="21"/>
        <v>1</v>
      </c>
      <c r="U113" s="17">
        <f t="shared" si="22"/>
        <v>1</v>
      </c>
      <c r="V113" s="17"/>
      <c r="W113" s="19" t="str">
        <f t="shared" si="23"/>
        <v>CPP_005733</v>
      </c>
      <c r="X113" s="8">
        <f>_xlfn.COUNTIFS($L$2:$L49327,W113)</f>
        <v>1</v>
      </c>
    </row>
    <row r="114" spans="10:24" ht="13.5">
      <c r="J114" s="78">
        <v>2013</v>
      </c>
      <c r="K114" s="81" t="s">
        <v>4</v>
      </c>
      <c r="L114" s="89" t="s">
        <v>865</v>
      </c>
      <c r="M114" s="24">
        <v>999</v>
      </c>
      <c r="N114" s="52" t="s">
        <v>14</v>
      </c>
      <c r="O114" s="33" t="s">
        <v>13</v>
      </c>
      <c r="P114" s="12">
        <v>0</v>
      </c>
      <c r="Q114" s="59"/>
      <c r="R114" s="59"/>
      <c r="T114" s="8">
        <f t="shared" si="21"/>
        <v>1</v>
      </c>
      <c r="U114" s="17">
        <f t="shared" si="22"/>
        <v>0</v>
      </c>
      <c r="V114" s="17"/>
      <c r="W114" s="19" t="str">
        <f t="shared" si="23"/>
        <v>CPP_005734</v>
      </c>
      <c r="X114" s="8">
        <f>_xlfn.COUNTIFS($L$2:$L49328,W114)</f>
        <v>1</v>
      </c>
    </row>
    <row r="115" spans="10:24" ht="13.5">
      <c r="J115" s="74">
        <v>2013</v>
      </c>
      <c r="K115" s="80" t="s">
        <v>4</v>
      </c>
      <c r="L115" s="88" t="s">
        <v>1585</v>
      </c>
      <c r="M115" s="24">
        <v>999</v>
      </c>
      <c r="N115" s="11" t="s">
        <v>14</v>
      </c>
      <c r="O115" s="52" t="s">
        <v>119</v>
      </c>
      <c r="P115" s="12" t="s">
        <v>812</v>
      </c>
      <c r="Q115" s="12"/>
      <c r="R115" s="12"/>
      <c r="T115" s="8">
        <f t="shared" si="21"/>
        <v>1</v>
      </c>
      <c r="U115" s="17">
        <f t="shared" si="22"/>
        <v>1</v>
      </c>
      <c r="V115" s="17"/>
      <c r="W115" s="19" t="str">
        <f t="shared" si="23"/>
        <v>CPP_005735</v>
      </c>
      <c r="X115" s="8">
        <f>_xlfn.COUNTIFS($L$2:$L49329,W115)</f>
        <v>1</v>
      </c>
    </row>
    <row r="116" spans="10:24" ht="13.5">
      <c r="J116" s="74">
        <v>2013</v>
      </c>
      <c r="K116" s="81" t="s">
        <v>4</v>
      </c>
      <c r="L116" s="89" t="s">
        <v>814</v>
      </c>
      <c r="M116" s="24">
        <v>999</v>
      </c>
      <c r="N116" s="52" t="s">
        <v>14</v>
      </c>
      <c r="O116" s="33" t="s">
        <v>13</v>
      </c>
      <c r="P116" s="12">
        <v>0</v>
      </c>
      <c r="Q116" s="59"/>
      <c r="R116" s="59"/>
      <c r="T116" s="8">
        <f t="shared" si="21"/>
        <v>1</v>
      </c>
      <c r="U116" s="17">
        <f t="shared" si="22"/>
        <v>0</v>
      </c>
      <c r="V116" s="17"/>
      <c r="W116" s="19" t="str">
        <f t="shared" si="23"/>
        <v>CPP_005736</v>
      </c>
      <c r="X116" s="8">
        <f>_xlfn.COUNTIFS($L$2:$L49330,W116)</f>
        <v>1</v>
      </c>
    </row>
    <row r="117" spans="10:24" ht="13.5">
      <c r="J117" s="74">
        <v>2013</v>
      </c>
      <c r="K117" s="80" t="s">
        <v>4</v>
      </c>
      <c r="L117" s="88" t="s">
        <v>1563</v>
      </c>
      <c r="M117" s="24">
        <v>999</v>
      </c>
      <c r="N117" s="11" t="s">
        <v>14</v>
      </c>
      <c r="O117" s="52" t="s">
        <v>13</v>
      </c>
      <c r="P117" s="12">
        <v>0</v>
      </c>
      <c r="Q117" s="12"/>
      <c r="R117" s="12"/>
      <c r="T117" s="8">
        <f t="shared" si="21"/>
        <v>1</v>
      </c>
      <c r="U117" s="17">
        <f t="shared" si="22"/>
        <v>0</v>
      </c>
      <c r="V117" s="17"/>
      <c r="W117" s="19" t="str">
        <f t="shared" si="23"/>
        <v>CPP_005737</v>
      </c>
      <c r="X117" s="8">
        <f>_xlfn.COUNTIFS($L$2:$L49331,W117)</f>
        <v>1</v>
      </c>
    </row>
    <row r="118" spans="10:24" ht="13.5">
      <c r="J118" s="78">
        <v>2013</v>
      </c>
      <c r="K118" s="81" t="s">
        <v>4</v>
      </c>
      <c r="L118" s="89" t="s">
        <v>859</v>
      </c>
      <c r="M118" s="24">
        <v>999</v>
      </c>
      <c r="N118" s="52" t="s">
        <v>14</v>
      </c>
      <c r="O118" s="33" t="s">
        <v>13</v>
      </c>
      <c r="P118" s="12">
        <v>0</v>
      </c>
      <c r="Q118" s="59"/>
      <c r="R118" s="59"/>
      <c r="T118" s="8">
        <f t="shared" si="21"/>
        <v>1</v>
      </c>
      <c r="U118" s="17">
        <f t="shared" si="22"/>
        <v>0</v>
      </c>
      <c r="V118" s="17"/>
      <c r="W118" s="19" t="str">
        <f t="shared" si="23"/>
        <v>CPP_005741</v>
      </c>
      <c r="X118" s="8">
        <f>_xlfn.COUNTIFS($L$2:$L49332,W118)</f>
        <v>1</v>
      </c>
    </row>
    <row r="119" spans="10:24" ht="13.5">
      <c r="J119" s="74">
        <v>2013</v>
      </c>
      <c r="K119" s="80" t="s">
        <v>4</v>
      </c>
      <c r="L119" s="88" t="s">
        <v>1591</v>
      </c>
      <c r="M119" s="24">
        <v>999</v>
      </c>
      <c r="N119" s="11" t="s">
        <v>14</v>
      </c>
      <c r="O119" s="52" t="s">
        <v>13</v>
      </c>
      <c r="P119" s="12">
        <v>0</v>
      </c>
      <c r="Q119" s="12"/>
      <c r="R119" s="12"/>
      <c r="T119" s="8">
        <f t="shared" si="21"/>
        <v>1</v>
      </c>
      <c r="U119" s="17">
        <f t="shared" si="22"/>
        <v>0</v>
      </c>
      <c r="V119" s="17"/>
      <c r="W119" s="19" t="str">
        <f t="shared" si="23"/>
        <v>CPP_005753</v>
      </c>
      <c r="X119" s="8">
        <f>_xlfn.COUNTIFS($L$2:$L49333,W119)</f>
        <v>1</v>
      </c>
    </row>
    <row r="120" spans="10:24" ht="13.5">
      <c r="J120" s="74">
        <v>2013</v>
      </c>
      <c r="K120" s="80" t="s">
        <v>4</v>
      </c>
      <c r="L120" s="86" t="s">
        <v>301</v>
      </c>
      <c r="M120" s="23">
        <v>3000</v>
      </c>
      <c r="N120" s="11" t="s">
        <v>14</v>
      </c>
      <c r="O120" s="52" t="s">
        <v>13</v>
      </c>
      <c r="P120" s="12">
        <v>0</v>
      </c>
      <c r="Q120" s="59"/>
      <c r="R120" s="59"/>
      <c r="T120" s="8">
        <f t="shared" si="21"/>
        <v>1</v>
      </c>
      <c r="U120" s="17">
        <f t="shared" si="22"/>
        <v>0</v>
      </c>
      <c r="V120" s="17"/>
      <c r="W120" s="19" t="str">
        <f t="shared" si="23"/>
        <v>CPP_005755</v>
      </c>
      <c r="X120" s="8">
        <f>_xlfn.COUNTIFS($L$2:$L49334,W120)</f>
        <v>1</v>
      </c>
    </row>
    <row r="121" spans="10:24" ht="13.5">
      <c r="J121" s="74">
        <v>2013</v>
      </c>
      <c r="K121" s="80" t="s">
        <v>4</v>
      </c>
      <c r="L121" s="88" t="s">
        <v>1584</v>
      </c>
      <c r="M121" s="24">
        <v>8000</v>
      </c>
      <c r="N121" s="11" t="s">
        <v>14</v>
      </c>
      <c r="O121" s="52" t="s">
        <v>119</v>
      </c>
      <c r="P121" s="12" t="s">
        <v>812</v>
      </c>
      <c r="Q121" s="12"/>
      <c r="R121" s="12"/>
      <c r="T121" s="8">
        <f t="shared" si="21"/>
        <v>1</v>
      </c>
      <c r="U121" s="17">
        <f t="shared" si="22"/>
        <v>1</v>
      </c>
      <c r="V121" s="17"/>
      <c r="W121" s="19" t="str">
        <f t="shared" si="23"/>
        <v>CPP_005757</v>
      </c>
      <c r="X121" s="8">
        <f>_xlfn.COUNTIFS($L$2:$L49335,W121)</f>
        <v>1</v>
      </c>
    </row>
    <row r="122" spans="10:24" ht="13.5">
      <c r="J122" s="78">
        <v>2013</v>
      </c>
      <c r="K122" s="81" t="s">
        <v>4</v>
      </c>
      <c r="L122" s="89" t="s">
        <v>855</v>
      </c>
      <c r="M122" s="24">
        <v>999</v>
      </c>
      <c r="N122" s="52" t="s">
        <v>14</v>
      </c>
      <c r="O122" s="33" t="s">
        <v>13</v>
      </c>
      <c r="P122" s="12">
        <v>0</v>
      </c>
      <c r="Q122" s="59"/>
      <c r="R122" s="59"/>
      <c r="T122" s="8">
        <f t="shared" si="21"/>
        <v>1</v>
      </c>
      <c r="U122" s="17">
        <f t="shared" si="22"/>
        <v>0</v>
      </c>
      <c r="V122" s="17"/>
      <c r="W122" s="19" t="str">
        <f t="shared" si="23"/>
        <v>CPP_005777</v>
      </c>
      <c r="X122" s="8">
        <f>_xlfn.COUNTIFS($L$2:$L49336,W122)</f>
        <v>1</v>
      </c>
    </row>
    <row r="123" spans="10:24" ht="13.5">
      <c r="J123" s="74">
        <v>2013</v>
      </c>
      <c r="K123" s="81" t="s">
        <v>4</v>
      </c>
      <c r="L123" s="89" t="s">
        <v>825</v>
      </c>
      <c r="M123" s="24">
        <v>999</v>
      </c>
      <c r="N123" s="52" t="s">
        <v>14</v>
      </c>
      <c r="O123" s="33" t="s">
        <v>13</v>
      </c>
      <c r="P123" s="12">
        <v>0</v>
      </c>
      <c r="Q123" s="59"/>
      <c r="R123" s="59"/>
      <c r="T123" s="8">
        <f t="shared" si="21"/>
        <v>1</v>
      </c>
      <c r="U123" s="17">
        <f t="shared" si="22"/>
        <v>0</v>
      </c>
      <c r="V123" s="17"/>
      <c r="W123" s="19" t="str">
        <f t="shared" si="23"/>
        <v>CPP_005778</v>
      </c>
      <c r="X123" s="8">
        <f>_xlfn.COUNTIFS($L$2:$L49337,W123)</f>
        <v>1</v>
      </c>
    </row>
    <row r="124" spans="10:24" ht="13.5">
      <c r="J124" s="74">
        <v>2013</v>
      </c>
      <c r="K124" s="80" t="s">
        <v>4</v>
      </c>
      <c r="L124" s="86" t="s">
        <v>302</v>
      </c>
      <c r="M124" s="23">
        <v>6000</v>
      </c>
      <c r="N124" s="11" t="s">
        <v>14</v>
      </c>
      <c r="O124" s="52" t="s">
        <v>13</v>
      </c>
      <c r="P124" s="12">
        <v>0</v>
      </c>
      <c r="Q124" s="59"/>
      <c r="R124" s="59"/>
      <c r="T124" s="8">
        <f t="shared" si="21"/>
        <v>1</v>
      </c>
      <c r="U124" s="17">
        <f t="shared" si="22"/>
        <v>0</v>
      </c>
      <c r="V124" s="17"/>
      <c r="W124" s="19" t="str">
        <f t="shared" si="23"/>
        <v>CPP_005779</v>
      </c>
      <c r="X124" s="8">
        <f>_xlfn.COUNTIFS($L$2:$L49338,W124)</f>
        <v>1</v>
      </c>
    </row>
    <row r="125" spans="10:24" ht="13.5">
      <c r="J125" s="75">
        <v>2013</v>
      </c>
      <c r="K125" s="19" t="s">
        <v>4</v>
      </c>
      <c r="L125" s="86" t="s">
        <v>354</v>
      </c>
      <c r="M125" s="24">
        <v>3000</v>
      </c>
      <c r="N125" s="13" t="s">
        <v>14</v>
      </c>
      <c r="O125" s="54" t="s">
        <v>13</v>
      </c>
      <c r="P125" s="12">
        <v>0</v>
      </c>
      <c r="Q125" s="59"/>
      <c r="R125" s="59"/>
      <c r="T125" s="8">
        <f t="shared" si="21"/>
        <v>1</v>
      </c>
      <c r="U125" s="17">
        <f t="shared" si="22"/>
        <v>0</v>
      </c>
      <c r="V125" s="17"/>
      <c r="W125" s="19" t="str">
        <f t="shared" si="23"/>
        <v>CPP_005780</v>
      </c>
      <c r="X125" s="8">
        <f>_xlfn.COUNTIFS($L$2:$L49339,W125)</f>
        <v>1</v>
      </c>
    </row>
    <row r="126" spans="10:24" ht="13.5">
      <c r="J126" s="74">
        <v>2013</v>
      </c>
      <c r="K126" s="80" t="s">
        <v>4</v>
      </c>
      <c r="L126" s="86" t="s">
        <v>303</v>
      </c>
      <c r="M126" s="23">
        <v>8000</v>
      </c>
      <c r="N126" s="11" t="s">
        <v>14</v>
      </c>
      <c r="O126" s="52" t="s">
        <v>13</v>
      </c>
      <c r="P126" s="12">
        <v>0</v>
      </c>
      <c r="Q126" s="59"/>
      <c r="R126" s="59"/>
      <c r="T126" s="8">
        <f t="shared" si="21"/>
        <v>1</v>
      </c>
      <c r="U126" s="17">
        <f t="shared" si="22"/>
        <v>0</v>
      </c>
      <c r="V126" s="17"/>
      <c r="W126" s="19" t="str">
        <f t="shared" si="23"/>
        <v>CPP_005782</v>
      </c>
      <c r="X126" s="8">
        <f>_xlfn.COUNTIFS($L$2:$L49340,W126)</f>
        <v>1</v>
      </c>
    </row>
    <row r="127" spans="10:24" ht="15" customHeight="1">
      <c r="J127" s="74">
        <v>2013</v>
      </c>
      <c r="K127" s="81" t="s">
        <v>4</v>
      </c>
      <c r="L127" s="89" t="s">
        <v>818</v>
      </c>
      <c r="M127" s="24">
        <v>999</v>
      </c>
      <c r="N127" s="52" t="s">
        <v>14</v>
      </c>
      <c r="O127" s="33" t="s">
        <v>13</v>
      </c>
      <c r="P127" s="12">
        <v>0</v>
      </c>
      <c r="Q127" s="59"/>
      <c r="R127" s="59"/>
      <c r="T127" s="8">
        <f t="shared" si="21"/>
        <v>1</v>
      </c>
      <c r="U127" s="17">
        <f t="shared" si="22"/>
        <v>0</v>
      </c>
      <c r="V127" s="17"/>
      <c r="W127" s="19" t="str">
        <f t="shared" si="23"/>
        <v>CPP_005783</v>
      </c>
      <c r="X127" s="8">
        <f>_xlfn.COUNTIFS($L$2:$L49341,W127)</f>
        <v>1</v>
      </c>
    </row>
    <row r="128" spans="10:24" ht="15" customHeight="1">
      <c r="J128" s="74">
        <v>2013</v>
      </c>
      <c r="K128" s="80" t="s">
        <v>4</v>
      </c>
      <c r="L128" s="86" t="s">
        <v>304</v>
      </c>
      <c r="M128" s="23">
        <v>6000</v>
      </c>
      <c r="N128" s="11" t="s">
        <v>14</v>
      </c>
      <c r="O128" s="53" t="s">
        <v>119</v>
      </c>
      <c r="P128" s="96" t="s">
        <v>812</v>
      </c>
      <c r="Q128" s="59"/>
      <c r="R128" s="59"/>
      <c r="T128" s="8">
        <f t="shared" si="21"/>
        <v>1</v>
      </c>
      <c r="U128" s="17">
        <f t="shared" si="22"/>
        <v>1</v>
      </c>
      <c r="V128" s="17"/>
      <c r="W128" s="19" t="str">
        <f t="shared" si="23"/>
        <v>CPP_005794</v>
      </c>
      <c r="X128" s="8">
        <f>_xlfn.COUNTIFS($L$2:$L49342,W128)</f>
        <v>1</v>
      </c>
    </row>
    <row r="129" spans="10:24" ht="15" customHeight="1">
      <c r="J129" s="78">
        <v>2013</v>
      </c>
      <c r="K129" s="81" t="s">
        <v>4</v>
      </c>
      <c r="L129" s="89" t="s">
        <v>891</v>
      </c>
      <c r="M129" s="24">
        <v>999</v>
      </c>
      <c r="N129" s="52" t="s">
        <v>14</v>
      </c>
      <c r="O129" s="33" t="s">
        <v>13</v>
      </c>
      <c r="P129" s="12">
        <v>0</v>
      </c>
      <c r="Q129" s="59"/>
      <c r="R129" s="59"/>
      <c r="T129" s="8">
        <f t="shared" si="21"/>
        <v>1</v>
      </c>
      <c r="U129" s="17">
        <f t="shared" si="22"/>
        <v>0</v>
      </c>
      <c r="V129" s="17"/>
      <c r="W129" s="19" t="str">
        <f t="shared" si="23"/>
        <v>CPP_005797</v>
      </c>
      <c r="X129" s="8">
        <f>_xlfn.COUNTIFS($L$2:$L49343,W129)</f>
        <v>1</v>
      </c>
    </row>
    <row r="130" spans="10:24" ht="15" customHeight="1">
      <c r="J130" s="78">
        <v>2013</v>
      </c>
      <c r="K130" s="81" t="s">
        <v>4</v>
      </c>
      <c r="L130" s="89" t="s">
        <v>837</v>
      </c>
      <c r="M130" s="24">
        <v>999</v>
      </c>
      <c r="N130" s="52" t="s">
        <v>14</v>
      </c>
      <c r="O130" s="33" t="s">
        <v>13</v>
      </c>
      <c r="P130" s="12">
        <v>0</v>
      </c>
      <c r="Q130" s="59"/>
      <c r="R130" s="59"/>
      <c r="T130" s="8">
        <f aca="true" t="shared" si="24" ref="T130:T193">IF(L130="",0,1)</f>
        <v>1</v>
      </c>
      <c r="U130" s="17">
        <f t="shared" si="22"/>
        <v>0</v>
      </c>
      <c r="V130" s="17"/>
      <c r="W130" s="19" t="str">
        <f t="shared" si="23"/>
        <v>CPP_005802</v>
      </c>
      <c r="X130" s="8">
        <f>_xlfn.COUNTIFS($L$2:$L49344,W130)</f>
        <v>1</v>
      </c>
    </row>
    <row r="131" spans="10:24" ht="15" customHeight="1">
      <c r="J131" s="78">
        <v>2013</v>
      </c>
      <c r="K131" s="81" t="s">
        <v>4</v>
      </c>
      <c r="L131" s="89" t="s">
        <v>849</v>
      </c>
      <c r="M131" s="24">
        <v>999</v>
      </c>
      <c r="N131" s="52" t="s">
        <v>14</v>
      </c>
      <c r="O131" s="33" t="s">
        <v>13</v>
      </c>
      <c r="P131" s="12">
        <v>0</v>
      </c>
      <c r="Q131" s="59"/>
      <c r="R131" s="59"/>
      <c r="T131" s="8">
        <f t="shared" si="24"/>
        <v>1</v>
      </c>
      <c r="U131" s="17">
        <f aca="true" t="shared" si="25" ref="U131:U194">IF(O131="NO",0,1)</f>
        <v>0</v>
      </c>
      <c r="V131" s="17"/>
      <c r="W131" s="19" t="str">
        <f t="shared" si="23"/>
        <v>CPP_005803</v>
      </c>
      <c r="X131" s="8">
        <f>_xlfn.COUNTIFS($L$2:$L49345,W131)</f>
        <v>1</v>
      </c>
    </row>
    <row r="132" spans="10:24" ht="13.5">
      <c r="J132" s="78">
        <v>2013</v>
      </c>
      <c r="K132" s="81" t="s">
        <v>4</v>
      </c>
      <c r="L132" s="89" t="s">
        <v>857</v>
      </c>
      <c r="M132" s="24">
        <v>999</v>
      </c>
      <c r="N132" s="52" t="s">
        <v>14</v>
      </c>
      <c r="O132" s="33" t="s">
        <v>13</v>
      </c>
      <c r="P132" s="12">
        <v>0</v>
      </c>
      <c r="Q132" s="59"/>
      <c r="R132" s="59"/>
      <c r="T132" s="8">
        <f t="shared" si="24"/>
        <v>1</v>
      </c>
      <c r="U132" s="17">
        <f t="shared" si="25"/>
        <v>0</v>
      </c>
      <c r="V132" s="17"/>
      <c r="W132" s="19" t="str">
        <f t="shared" si="23"/>
        <v>CPP_005804</v>
      </c>
      <c r="X132" s="8">
        <f>_xlfn.COUNTIFS($L$2:$L49346,W132)</f>
        <v>1</v>
      </c>
    </row>
    <row r="133" spans="10:24" ht="13.5">
      <c r="J133" s="78">
        <v>2013</v>
      </c>
      <c r="K133" s="81" t="s">
        <v>4</v>
      </c>
      <c r="L133" s="89" t="s">
        <v>882</v>
      </c>
      <c r="M133" s="24">
        <v>999</v>
      </c>
      <c r="N133" s="52" t="s">
        <v>14</v>
      </c>
      <c r="O133" s="33" t="s">
        <v>119</v>
      </c>
      <c r="P133" s="12" t="s">
        <v>812</v>
      </c>
      <c r="Q133" s="59"/>
      <c r="R133" s="59"/>
      <c r="T133" s="8">
        <f t="shared" si="24"/>
        <v>1</v>
      </c>
      <c r="U133" s="17">
        <f t="shared" si="25"/>
        <v>1</v>
      </c>
      <c r="V133" s="17"/>
      <c r="W133" s="19" t="str">
        <f t="shared" si="23"/>
        <v>CPP_005807</v>
      </c>
      <c r="X133" s="8">
        <f>_xlfn.COUNTIFS($L$2:$L49347,W133)</f>
        <v>1</v>
      </c>
    </row>
    <row r="134" spans="10:24" ht="13.5">
      <c r="J134" s="74">
        <v>2013</v>
      </c>
      <c r="K134" s="81" t="s">
        <v>4</v>
      </c>
      <c r="L134" s="89" t="s">
        <v>817</v>
      </c>
      <c r="M134" s="24">
        <v>999</v>
      </c>
      <c r="N134" s="52" t="s">
        <v>14</v>
      </c>
      <c r="O134" s="33" t="s">
        <v>13</v>
      </c>
      <c r="P134" s="12">
        <v>0</v>
      </c>
      <c r="Q134" s="59"/>
      <c r="R134" s="59"/>
      <c r="T134" s="8">
        <f t="shared" si="24"/>
        <v>1</v>
      </c>
      <c r="U134" s="17">
        <f t="shared" si="25"/>
        <v>0</v>
      </c>
      <c r="V134" s="17"/>
      <c r="W134" s="19" t="str">
        <f t="shared" si="23"/>
        <v>CPP_005808</v>
      </c>
      <c r="X134" s="8">
        <f>_xlfn.COUNTIFS($L$2:$L49348,W134)</f>
        <v>1</v>
      </c>
    </row>
    <row r="135" spans="10:24" ht="13.5">
      <c r="J135" s="78">
        <v>2013</v>
      </c>
      <c r="K135" s="81" t="s">
        <v>4</v>
      </c>
      <c r="L135" s="89" t="s">
        <v>883</v>
      </c>
      <c r="M135" s="24">
        <v>999</v>
      </c>
      <c r="N135" s="52" t="s">
        <v>14</v>
      </c>
      <c r="O135" s="33" t="s">
        <v>13</v>
      </c>
      <c r="P135" s="12">
        <v>0</v>
      </c>
      <c r="Q135" s="59"/>
      <c r="R135" s="59"/>
      <c r="T135" s="8">
        <f t="shared" si="24"/>
        <v>1</v>
      </c>
      <c r="U135" s="17">
        <f t="shared" si="25"/>
        <v>0</v>
      </c>
      <c r="V135" s="17"/>
      <c r="W135" s="19" t="str">
        <f t="shared" si="23"/>
        <v>CPP_005809</v>
      </c>
      <c r="X135" s="8">
        <f>_xlfn.COUNTIFS($L$2:$L49349,W135)</f>
        <v>1</v>
      </c>
    </row>
    <row r="136" spans="10:24" ht="13.5">
      <c r="J136" s="78">
        <v>2013</v>
      </c>
      <c r="K136" s="81" t="s">
        <v>4</v>
      </c>
      <c r="L136" s="89" t="s">
        <v>890</v>
      </c>
      <c r="M136" s="24">
        <v>999</v>
      </c>
      <c r="N136" s="52" t="s">
        <v>14</v>
      </c>
      <c r="O136" s="33" t="s">
        <v>13</v>
      </c>
      <c r="P136" s="12">
        <v>0</v>
      </c>
      <c r="Q136" s="59"/>
      <c r="R136" s="59"/>
      <c r="T136" s="8">
        <f t="shared" si="24"/>
        <v>1</v>
      </c>
      <c r="U136" s="17">
        <f t="shared" si="25"/>
        <v>0</v>
      </c>
      <c r="V136" s="17"/>
      <c r="W136" s="19" t="str">
        <f t="shared" si="23"/>
        <v>CPP_005810</v>
      </c>
      <c r="X136" s="8">
        <f>_xlfn.COUNTIFS($L$2:$L49350,W136)</f>
        <v>1</v>
      </c>
    </row>
    <row r="137" spans="10:24" ht="13.5">
      <c r="J137" s="78">
        <v>2013</v>
      </c>
      <c r="K137" s="81" t="s">
        <v>4</v>
      </c>
      <c r="L137" s="89" t="s">
        <v>858</v>
      </c>
      <c r="M137" s="24">
        <v>999</v>
      </c>
      <c r="N137" s="52" t="s">
        <v>14</v>
      </c>
      <c r="O137" s="33" t="s">
        <v>13</v>
      </c>
      <c r="P137" s="12">
        <v>0</v>
      </c>
      <c r="Q137" s="59"/>
      <c r="R137" s="59"/>
      <c r="T137" s="8">
        <f t="shared" si="24"/>
        <v>1</v>
      </c>
      <c r="U137" s="17">
        <f t="shared" si="25"/>
        <v>0</v>
      </c>
      <c r="V137" s="17"/>
      <c r="W137" s="19" t="str">
        <f t="shared" si="23"/>
        <v>CPP_005815</v>
      </c>
      <c r="X137" s="8">
        <f>_xlfn.COUNTIFS($L$2:$L49351,W137)</f>
        <v>1</v>
      </c>
    </row>
    <row r="138" spans="10:24" ht="13.5">
      <c r="J138" s="74">
        <v>2013</v>
      </c>
      <c r="K138" s="81" t="s">
        <v>4</v>
      </c>
      <c r="L138" s="89" t="s">
        <v>815</v>
      </c>
      <c r="M138" s="24">
        <v>999</v>
      </c>
      <c r="N138" s="52" t="s">
        <v>14</v>
      </c>
      <c r="O138" s="33" t="s">
        <v>13</v>
      </c>
      <c r="P138" s="12">
        <v>0</v>
      </c>
      <c r="Q138" s="59"/>
      <c r="R138" s="59"/>
      <c r="T138" s="8">
        <f t="shared" si="24"/>
        <v>1</v>
      </c>
      <c r="U138" s="17">
        <f t="shared" si="25"/>
        <v>0</v>
      </c>
      <c r="V138" s="17"/>
      <c r="W138" s="19" t="str">
        <f t="shared" si="23"/>
        <v>CPP_005817</v>
      </c>
      <c r="X138" s="8">
        <f>_xlfn.COUNTIFS($L$2:$L49352,W138)</f>
        <v>1</v>
      </c>
    </row>
    <row r="139" spans="10:24" ht="13.5">
      <c r="J139" s="78">
        <v>2013</v>
      </c>
      <c r="K139" s="81" t="s">
        <v>4</v>
      </c>
      <c r="L139" s="89" t="s">
        <v>856</v>
      </c>
      <c r="M139" s="24">
        <v>999</v>
      </c>
      <c r="N139" s="52" t="s">
        <v>14</v>
      </c>
      <c r="O139" s="33" t="s">
        <v>119</v>
      </c>
      <c r="P139" s="12">
        <v>4</v>
      </c>
      <c r="Q139" s="59"/>
      <c r="R139" s="59"/>
      <c r="T139" s="8">
        <f t="shared" si="24"/>
        <v>1</v>
      </c>
      <c r="U139" s="17">
        <f t="shared" si="25"/>
        <v>1</v>
      </c>
      <c r="V139" s="17"/>
      <c r="W139" s="19" t="str">
        <f t="shared" si="23"/>
        <v>CPP_005833</v>
      </c>
      <c r="X139" s="8">
        <f>_xlfn.COUNTIFS($L$2:$L49353,W139)</f>
        <v>1</v>
      </c>
    </row>
    <row r="140" spans="10:24" ht="13.5">
      <c r="J140" s="78">
        <v>2013</v>
      </c>
      <c r="K140" s="81" t="s">
        <v>4</v>
      </c>
      <c r="L140" s="89" t="s">
        <v>889</v>
      </c>
      <c r="M140" s="24">
        <v>999</v>
      </c>
      <c r="N140" s="52" t="s">
        <v>14</v>
      </c>
      <c r="O140" s="33" t="s">
        <v>13</v>
      </c>
      <c r="P140" s="12">
        <v>0</v>
      </c>
      <c r="Q140" s="59"/>
      <c r="R140" s="59"/>
      <c r="T140" s="8">
        <f t="shared" si="24"/>
        <v>1</v>
      </c>
      <c r="U140" s="17">
        <f t="shared" si="25"/>
        <v>0</v>
      </c>
      <c r="V140" s="17"/>
      <c r="W140" s="19" t="str">
        <f t="shared" si="23"/>
        <v>CPP_005834</v>
      </c>
      <c r="X140" s="8">
        <f>_xlfn.COUNTIFS($L$2:$L49354,W140)</f>
        <v>1</v>
      </c>
    </row>
    <row r="141" spans="10:24" ht="13.5">
      <c r="J141" s="78">
        <v>2013</v>
      </c>
      <c r="K141" s="81" t="s">
        <v>4</v>
      </c>
      <c r="L141" s="89" t="s">
        <v>847</v>
      </c>
      <c r="M141" s="24">
        <v>999</v>
      </c>
      <c r="N141" s="52" t="s">
        <v>14</v>
      </c>
      <c r="O141" s="33" t="s">
        <v>13</v>
      </c>
      <c r="P141" s="12">
        <v>0</v>
      </c>
      <c r="Q141" s="59"/>
      <c r="R141" s="59"/>
      <c r="T141" s="8">
        <f t="shared" si="24"/>
        <v>1</v>
      </c>
      <c r="U141" s="17">
        <f t="shared" si="25"/>
        <v>0</v>
      </c>
      <c r="V141" s="17"/>
      <c r="W141" s="19" t="str">
        <f t="shared" si="23"/>
        <v>CPP_005854</v>
      </c>
      <c r="X141" s="8">
        <f>_xlfn.COUNTIFS($L$2:$L49355,W141)</f>
        <v>1</v>
      </c>
    </row>
    <row r="142" spans="10:24" ht="13.5">
      <c r="J142" s="78">
        <v>2013</v>
      </c>
      <c r="K142" s="81" t="s">
        <v>4</v>
      </c>
      <c r="L142" s="89" t="s">
        <v>836</v>
      </c>
      <c r="M142" s="24">
        <v>999</v>
      </c>
      <c r="N142" s="52" t="s">
        <v>14</v>
      </c>
      <c r="O142" s="33" t="s">
        <v>13</v>
      </c>
      <c r="P142" s="12">
        <v>0</v>
      </c>
      <c r="Q142" s="59"/>
      <c r="R142" s="59"/>
      <c r="T142" s="8">
        <f t="shared" si="24"/>
        <v>1</v>
      </c>
      <c r="U142" s="17">
        <f t="shared" si="25"/>
        <v>0</v>
      </c>
      <c r="V142" s="17"/>
      <c r="W142" s="19" t="str">
        <f t="shared" si="23"/>
        <v>CPP_005858</v>
      </c>
      <c r="X142" s="8">
        <f>_xlfn.COUNTIFS($L$2:$L49356,W142)</f>
        <v>1</v>
      </c>
    </row>
    <row r="143" spans="10:24" ht="13.5">
      <c r="J143" s="74">
        <v>2013</v>
      </c>
      <c r="K143" s="81" t="s">
        <v>4</v>
      </c>
      <c r="L143" s="89" t="s">
        <v>816</v>
      </c>
      <c r="M143" s="24">
        <v>999</v>
      </c>
      <c r="N143" s="52" t="s">
        <v>14</v>
      </c>
      <c r="O143" s="33" t="s">
        <v>13</v>
      </c>
      <c r="P143" s="12">
        <v>0</v>
      </c>
      <c r="Q143" s="59"/>
      <c r="R143" s="59"/>
      <c r="T143" s="8">
        <f t="shared" si="24"/>
        <v>1</v>
      </c>
      <c r="U143" s="17">
        <f t="shared" si="25"/>
        <v>0</v>
      </c>
      <c r="V143" s="17"/>
      <c r="W143" s="19" t="str">
        <f t="shared" si="23"/>
        <v>CPP_005860</v>
      </c>
      <c r="X143" s="8">
        <f>_xlfn.COUNTIFS($L$2:$L49357,W143)</f>
        <v>1</v>
      </c>
    </row>
    <row r="144" spans="10:24" ht="13.5">
      <c r="J144" s="74">
        <v>2013</v>
      </c>
      <c r="K144" s="81" t="s">
        <v>4</v>
      </c>
      <c r="L144" s="89" t="s">
        <v>827</v>
      </c>
      <c r="M144" s="24">
        <v>999</v>
      </c>
      <c r="N144" s="52" t="s">
        <v>14</v>
      </c>
      <c r="O144" s="33" t="s">
        <v>13</v>
      </c>
      <c r="P144" s="12">
        <v>0</v>
      </c>
      <c r="Q144" s="59"/>
      <c r="R144" s="59"/>
      <c r="T144" s="8">
        <f t="shared" si="24"/>
        <v>1</v>
      </c>
      <c r="U144" s="17">
        <f t="shared" si="25"/>
        <v>0</v>
      </c>
      <c r="V144" s="17"/>
      <c r="W144" s="19" t="str">
        <f t="shared" si="23"/>
        <v>CPP_005861</v>
      </c>
      <c r="X144" s="8">
        <f>_xlfn.COUNTIFS($L$2:$L49358,W144)</f>
        <v>1</v>
      </c>
    </row>
    <row r="145" spans="10:24" ht="13.5">
      <c r="J145" s="78">
        <v>2013</v>
      </c>
      <c r="K145" s="81" t="s">
        <v>4</v>
      </c>
      <c r="L145" s="89" t="s">
        <v>838</v>
      </c>
      <c r="M145" s="24">
        <v>999</v>
      </c>
      <c r="N145" s="52" t="s">
        <v>14</v>
      </c>
      <c r="O145" s="33" t="s">
        <v>13</v>
      </c>
      <c r="P145" s="12">
        <v>0</v>
      </c>
      <c r="Q145" s="59"/>
      <c r="R145" s="59"/>
      <c r="T145" s="8">
        <f t="shared" si="24"/>
        <v>1</v>
      </c>
      <c r="U145" s="17">
        <f t="shared" si="25"/>
        <v>0</v>
      </c>
      <c r="V145" s="17"/>
      <c r="W145" s="19" t="str">
        <f t="shared" si="23"/>
        <v>CPP_005866</v>
      </c>
      <c r="X145" s="8">
        <f>_xlfn.COUNTIFS($L$2:$L49359,W145)</f>
        <v>1</v>
      </c>
    </row>
    <row r="146" spans="10:24" ht="13.5">
      <c r="J146" s="74">
        <v>2013</v>
      </c>
      <c r="K146" s="80" t="s">
        <v>4</v>
      </c>
      <c r="L146" s="86" t="s">
        <v>305</v>
      </c>
      <c r="M146" s="23">
        <v>6000</v>
      </c>
      <c r="N146" s="11" t="s">
        <v>14</v>
      </c>
      <c r="O146" s="52" t="s">
        <v>13</v>
      </c>
      <c r="P146" s="12">
        <v>0</v>
      </c>
      <c r="Q146" s="59"/>
      <c r="R146" s="59"/>
      <c r="T146" s="8">
        <f t="shared" si="24"/>
        <v>1</v>
      </c>
      <c r="U146" s="17">
        <f t="shared" si="25"/>
        <v>0</v>
      </c>
      <c r="V146" s="17"/>
      <c r="W146" s="19" t="str">
        <f t="shared" si="23"/>
        <v>CPP_005873</v>
      </c>
      <c r="X146" s="8">
        <f>_xlfn.COUNTIFS($L$2:$L49360,W146)</f>
        <v>1</v>
      </c>
    </row>
    <row r="147" spans="10:24" ht="13.5">
      <c r="J147" s="78">
        <v>2013</v>
      </c>
      <c r="K147" s="81" t="s">
        <v>4</v>
      </c>
      <c r="L147" s="89" t="s">
        <v>850</v>
      </c>
      <c r="M147" s="24">
        <v>999</v>
      </c>
      <c r="N147" s="52" t="s">
        <v>14</v>
      </c>
      <c r="O147" s="33" t="s">
        <v>13</v>
      </c>
      <c r="P147" s="12">
        <v>0</v>
      </c>
      <c r="Q147" s="59"/>
      <c r="R147" s="59"/>
      <c r="T147" s="8">
        <f t="shared" si="24"/>
        <v>1</v>
      </c>
      <c r="U147" s="17">
        <f t="shared" si="25"/>
        <v>0</v>
      </c>
      <c r="V147" s="17"/>
      <c r="W147" s="19" t="str">
        <f t="shared" si="23"/>
        <v>CPP_005874</v>
      </c>
      <c r="X147" s="8">
        <f>_xlfn.COUNTIFS($L$2:$L49361,W147)</f>
        <v>1</v>
      </c>
    </row>
    <row r="148" spans="10:24" ht="13.5">
      <c r="J148" s="75">
        <v>2013</v>
      </c>
      <c r="K148" s="19" t="s">
        <v>4</v>
      </c>
      <c r="L148" s="86" t="s">
        <v>353</v>
      </c>
      <c r="M148" s="24">
        <v>3000</v>
      </c>
      <c r="N148" s="13" t="s">
        <v>14</v>
      </c>
      <c r="O148" s="54" t="s">
        <v>13</v>
      </c>
      <c r="P148" s="12">
        <v>0</v>
      </c>
      <c r="Q148" s="59"/>
      <c r="R148" s="59"/>
      <c r="T148" s="8">
        <f t="shared" si="24"/>
        <v>1</v>
      </c>
      <c r="U148" s="17">
        <f t="shared" si="25"/>
        <v>0</v>
      </c>
      <c r="V148" s="17"/>
      <c r="W148" s="19" t="str">
        <f t="shared" si="23"/>
        <v>CPP_005875</v>
      </c>
      <c r="X148" s="8">
        <f>_xlfn.COUNTIFS($L$2:$L49362,W148)</f>
        <v>1</v>
      </c>
    </row>
    <row r="149" spans="10:24" ht="13.5">
      <c r="J149" s="74">
        <v>2013</v>
      </c>
      <c r="K149" s="80" t="s">
        <v>4</v>
      </c>
      <c r="L149" s="86" t="s">
        <v>306</v>
      </c>
      <c r="M149" s="23">
        <v>6000</v>
      </c>
      <c r="N149" s="11" t="s">
        <v>14</v>
      </c>
      <c r="O149" s="52" t="s">
        <v>13</v>
      </c>
      <c r="P149" s="12">
        <v>0</v>
      </c>
      <c r="Q149" s="59"/>
      <c r="R149" s="59"/>
      <c r="T149" s="8">
        <f t="shared" si="24"/>
        <v>1</v>
      </c>
      <c r="U149" s="17">
        <f t="shared" si="25"/>
        <v>0</v>
      </c>
      <c r="V149" s="17"/>
      <c r="W149" s="19" t="str">
        <f aca="true" t="shared" si="26" ref="W149:W212">L149</f>
        <v>CPP_005878</v>
      </c>
      <c r="X149" s="8">
        <f>_xlfn.COUNTIFS($L$2:$L49363,W149)</f>
        <v>1</v>
      </c>
    </row>
    <row r="150" spans="10:24" ht="13.5">
      <c r="J150" s="75">
        <v>2013</v>
      </c>
      <c r="K150" s="19" t="s">
        <v>4</v>
      </c>
      <c r="L150" s="91" t="s">
        <v>1656</v>
      </c>
      <c r="M150" s="72">
        <v>8000</v>
      </c>
      <c r="N150" s="13" t="s">
        <v>14</v>
      </c>
      <c r="O150" s="58" t="s">
        <v>119</v>
      </c>
      <c r="P150" s="12" t="s">
        <v>812</v>
      </c>
      <c r="Q150" s="59"/>
      <c r="R150" s="59"/>
      <c r="T150" s="8">
        <f t="shared" si="24"/>
        <v>1</v>
      </c>
      <c r="U150" s="17">
        <f t="shared" si="25"/>
        <v>1</v>
      </c>
      <c r="V150" s="17"/>
      <c r="W150" s="19" t="str">
        <f t="shared" si="26"/>
        <v>CPP_005879</v>
      </c>
      <c r="X150" s="8">
        <f>_xlfn.COUNTIFS($L$2:$L49364,W150)</f>
        <v>1</v>
      </c>
    </row>
    <row r="151" spans="10:24" ht="13.5">
      <c r="J151" s="74">
        <v>2013</v>
      </c>
      <c r="K151" s="80" t="s">
        <v>4</v>
      </c>
      <c r="L151" s="86" t="s">
        <v>307</v>
      </c>
      <c r="M151" s="23">
        <v>5000</v>
      </c>
      <c r="N151" s="11" t="s">
        <v>14</v>
      </c>
      <c r="O151" s="52" t="s">
        <v>13</v>
      </c>
      <c r="P151" s="12">
        <v>0</v>
      </c>
      <c r="Q151" s="59"/>
      <c r="R151" s="59"/>
      <c r="T151" s="8">
        <f t="shared" si="24"/>
        <v>1</v>
      </c>
      <c r="U151" s="17">
        <f t="shared" si="25"/>
        <v>0</v>
      </c>
      <c r="V151" s="17"/>
      <c r="W151" s="19" t="str">
        <f t="shared" si="26"/>
        <v>CPP_005880</v>
      </c>
      <c r="X151" s="8">
        <f>_xlfn.COUNTIFS($L$2:$L49365,W151)</f>
        <v>1</v>
      </c>
    </row>
    <row r="152" spans="10:24" ht="13.5">
      <c r="J152" s="78">
        <v>2013</v>
      </c>
      <c r="K152" s="81" t="s">
        <v>4</v>
      </c>
      <c r="L152" s="89" t="s">
        <v>839</v>
      </c>
      <c r="M152" s="24">
        <v>999</v>
      </c>
      <c r="N152" s="52" t="s">
        <v>14</v>
      </c>
      <c r="O152" s="33" t="s">
        <v>13</v>
      </c>
      <c r="P152" s="12">
        <v>0</v>
      </c>
      <c r="Q152" s="59"/>
      <c r="R152" s="59"/>
      <c r="T152" s="8">
        <f t="shared" si="24"/>
        <v>1</v>
      </c>
      <c r="U152" s="17">
        <f t="shared" si="25"/>
        <v>0</v>
      </c>
      <c r="V152" s="17"/>
      <c r="W152" s="19" t="str">
        <f t="shared" si="26"/>
        <v>CPP_005881</v>
      </c>
      <c r="X152" s="8">
        <f>_xlfn.COUNTIFS($L$2:$L49366,W152)</f>
        <v>1</v>
      </c>
    </row>
    <row r="153" spans="10:24" ht="13.5">
      <c r="J153" s="75">
        <v>2013</v>
      </c>
      <c r="K153" s="19" t="s">
        <v>4</v>
      </c>
      <c r="L153" s="91" t="s">
        <v>1657</v>
      </c>
      <c r="M153" s="72">
        <v>1000</v>
      </c>
      <c r="N153" s="13" t="s">
        <v>14</v>
      </c>
      <c r="O153" s="58" t="s">
        <v>119</v>
      </c>
      <c r="P153" s="12" t="s">
        <v>812</v>
      </c>
      <c r="Q153" s="59"/>
      <c r="R153" s="59"/>
      <c r="T153" s="8">
        <f t="shared" si="24"/>
        <v>1</v>
      </c>
      <c r="U153" s="17">
        <f t="shared" si="25"/>
        <v>1</v>
      </c>
      <c r="V153" s="17"/>
      <c r="W153" s="19" t="str">
        <f t="shared" si="26"/>
        <v>CPP_005894</v>
      </c>
      <c r="X153" s="8">
        <f>_xlfn.COUNTIFS($L$2:$L49367,W153)</f>
        <v>1</v>
      </c>
    </row>
    <row r="154" spans="10:24" ht="13.5">
      <c r="J154" s="75">
        <v>2013</v>
      </c>
      <c r="K154" s="19" t="s">
        <v>4</v>
      </c>
      <c r="L154" s="91" t="s">
        <v>1658</v>
      </c>
      <c r="M154" s="72">
        <v>2000</v>
      </c>
      <c r="N154" s="13" t="s">
        <v>14</v>
      </c>
      <c r="O154" s="58" t="s">
        <v>119</v>
      </c>
      <c r="P154" s="12" t="s">
        <v>812</v>
      </c>
      <c r="Q154" s="59"/>
      <c r="R154" s="59"/>
      <c r="T154" s="8">
        <f t="shared" si="24"/>
        <v>1</v>
      </c>
      <c r="U154" s="17">
        <f t="shared" si="25"/>
        <v>1</v>
      </c>
      <c r="V154" s="17"/>
      <c r="W154" s="19" t="str">
        <f t="shared" si="26"/>
        <v>CPP_005898</v>
      </c>
      <c r="X154" s="8">
        <f>_xlfn.COUNTIFS($L$2:$L49368,W154)</f>
        <v>1</v>
      </c>
    </row>
    <row r="155" spans="10:24" ht="13.5">
      <c r="J155" s="78">
        <v>2013</v>
      </c>
      <c r="K155" s="81" t="s">
        <v>4</v>
      </c>
      <c r="L155" s="89" t="s">
        <v>860</v>
      </c>
      <c r="M155" s="24">
        <v>999</v>
      </c>
      <c r="N155" s="52" t="s">
        <v>14</v>
      </c>
      <c r="O155" s="33" t="s">
        <v>13</v>
      </c>
      <c r="P155" s="12">
        <v>0</v>
      </c>
      <c r="Q155" s="59"/>
      <c r="R155" s="59"/>
      <c r="T155" s="8">
        <f t="shared" si="24"/>
        <v>1</v>
      </c>
      <c r="U155" s="17">
        <f t="shared" si="25"/>
        <v>0</v>
      </c>
      <c r="V155" s="17"/>
      <c r="W155" s="19" t="str">
        <f t="shared" si="26"/>
        <v>CPP_005913</v>
      </c>
      <c r="X155" s="8">
        <f>_xlfn.COUNTIFS($L$2:$L49369,W155)</f>
        <v>1</v>
      </c>
    </row>
    <row r="156" spans="10:24" ht="13.5">
      <c r="J156" s="78">
        <v>2013</v>
      </c>
      <c r="K156" s="81" t="s">
        <v>4</v>
      </c>
      <c r="L156" s="89" t="s">
        <v>840</v>
      </c>
      <c r="M156" s="24">
        <v>999</v>
      </c>
      <c r="N156" s="52" t="s">
        <v>14</v>
      </c>
      <c r="O156" s="33" t="s">
        <v>13</v>
      </c>
      <c r="P156" s="12">
        <v>0</v>
      </c>
      <c r="Q156" s="59"/>
      <c r="R156" s="59"/>
      <c r="T156" s="8">
        <f t="shared" si="24"/>
        <v>1</v>
      </c>
      <c r="U156" s="17">
        <f t="shared" si="25"/>
        <v>0</v>
      </c>
      <c r="V156" s="17"/>
      <c r="W156" s="19" t="str">
        <f t="shared" si="26"/>
        <v>CPP_005914</v>
      </c>
      <c r="X156" s="8">
        <f>_xlfn.COUNTIFS($L$2:$L49370,W156)</f>
        <v>1</v>
      </c>
    </row>
    <row r="157" spans="10:24" ht="13.5">
      <c r="J157" s="74">
        <v>2013</v>
      </c>
      <c r="K157" s="81" t="s">
        <v>4</v>
      </c>
      <c r="L157" s="89" t="s">
        <v>828</v>
      </c>
      <c r="M157" s="24">
        <v>999</v>
      </c>
      <c r="N157" s="52" t="s">
        <v>14</v>
      </c>
      <c r="O157" s="33" t="s">
        <v>13</v>
      </c>
      <c r="P157" s="12">
        <v>0</v>
      </c>
      <c r="Q157" s="59"/>
      <c r="R157" s="59"/>
      <c r="T157" s="8">
        <f t="shared" si="24"/>
        <v>1</v>
      </c>
      <c r="U157" s="17">
        <f t="shared" si="25"/>
        <v>0</v>
      </c>
      <c r="V157" s="17"/>
      <c r="W157" s="19" t="str">
        <f t="shared" si="26"/>
        <v>CPP_005918</v>
      </c>
      <c r="X157" s="8">
        <f>_xlfn.COUNTIFS($L$2:$L49371,W157)</f>
        <v>1</v>
      </c>
    </row>
    <row r="158" spans="10:24" ht="13.5">
      <c r="J158" s="78">
        <v>2013</v>
      </c>
      <c r="K158" s="81" t="s">
        <v>4</v>
      </c>
      <c r="L158" s="89" t="s">
        <v>848</v>
      </c>
      <c r="M158" s="24">
        <v>999</v>
      </c>
      <c r="N158" s="52" t="s">
        <v>14</v>
      </c>
      <c r="O158" s="33" t="s">
        <v>13</v>
      </c>
      <c r="P158" s="12">
        <v>0</v>
      </c>
      <c r="Q158" s="59"/>
      <c r="R158" s="59"/>
      <c r="T158" s="8">
        <f t="shared" si="24"/>
        <v>1</v>
      </c>
      <c r="U158" s="17">
        <f t="shared" si="25"/>
        <v>0</v>
      </c>
      <c r="V158" s="17"/>
      <c r="W158" s="19" t="str">
        <f t="shared" si="26"/>
        <v>CPP_005922</v>
      </c>
      <c r="X158" s="8">
        <f>_xlfn.COUNTIFS($L$2:$L49372,W158)</f>
        <v>1</v>
      </c>
    </row>
    <row r="159" spans="10:24" ht="13.5">
      <c r="J159" s="74">
        <v>2013</v>
      </c>
      <c r="K159" s="80" t="s">
        <v>4</v>
      </c>
      <c r="L159" s="88" t="s">
        <v>1576</v>
      </c>
      <c r="M159" s="24">
        <v>999</v>
      </c>
      <c r="N159" s="11" t="s">
        <v>14</v>
      </c>
      <c r="O159" s="52" t="s">
        <v>13</v>
      </c>
      <c r="P159" s="12">
        <v>0</v>
      </c>
      <c r="Q159" s="12"/>
      <c r="R159" s="12"/>
      <c r="T159" s="8">
        <f t="shared" si="24"/>
        <v>1</v>
      </c>
      <c r="U159" s="17">
        <f t="shared" si="25"/>
        <v>0</v>
      </c>
      <c r="V159" s="17"/>
      <c r="W159" s="19" t="str">
        <f t="shared" si="26"/>
        <v>CPP_005933</v>
      </c>
      <c r="X159" s="8">
        <f>_xlfn.COUNTIFS($L$2:$L49373,W159)</f>
        <v>1</v>
      </c>
    </row>
    <row r="160" spans="10:24" ht="13.5">
      <c r="J160" s="78">
        <v>2013</v>
      </c>
      <c r="K160" s="81" t="s">
        <v>4</v>
      </c>
      <c r="L160" s="89" t="s">
        <v>884</v>
      </c>
      <c r="M160" s="24">
        <v>999</v>
      </c>
      <c r="N160" s="52" t="s">
        <v>14</v>
      </c>
      <c r="O160" s="33" t="s">
        <v>119</v>
      </c>
      <c r="P160" s="12" t="s">
        <v>812</v>
      </c>
      <c r="Q160" s="59"/>
      <c r="R160" s="59"/>
      <c r="T160" s="8">
        <f t="shared" si="24"/>
        <v>1</v>
      </c>
      <c r="U160" s="17">
        <f t="shared" si="25"/>
        <v>1</v>
      </c>
      <c r="V160" s="17"/>
      <c r="W160" s="19" t="str">
        <f t="shared" si="26"/>
        <v>CPP_005955</v>
      </c>
      <c r="X160" s="8">
        <f>_xlfn.COUNTIFS($L$2:$L49374,W160)</f>
        <v>1</v>
      </c>
    </row>
    <row r="161" spans="10:24" ht="13.5">
      <c r="J161" s="74">
        <v>2013</v>
      </c>
      <c r="K161" s="81" t="s">
        <v>4</v>
      </c>
      <c r="L161" s="89" t="s">
        <v>826</v>
      </c>
      <c r="M161" s="24">
        <v>999</v>
      </c>
      <c r="N161" s="52" t="s">
        <v>14</v>
      </c>
      <c r="O161" s="33" t="s">
        <v>13</v>
      </c>
      <c r="P161" s="12">
        <v>0</v>
      </c>
      <c r="Q161" s="59"/>
      <c r="R161" s="59"/>
      <c r="T161" s="8">
        <f t="shared" si="24"/>
        <v>1</v>
      </c>
      <c r="U161" s="17">
        <f t="shared" si="25"/>
        <v>0</v>
      </c>
      <c r="V161" s="17"/>
      <c r="W161" s="19" t="str">
        <f t="shared" si="26"/>
        <v>CPP_005956</v>
      </c>
      <c r="X161" s="8">
        <f>_xlfn.COUNTIFS($L$2:$L49375,W161)</f>
        <v>1</v>
      </c>
    </row>
    <row r="162" spans="10:24" ht="13.5">
      <c r="J162" s="74">
        <v>2013</v>
      </c>
      <c r="K162" s="80" t="s">
        <v>4</v>
      </c>
      <c r="L162" s="88" t="s">
        <v>1592</v>
      </c>
      <c r="M162" s="24">
        <v>999</v>
      </c>
      <c r="N162" s="11" t="s">
        <v>14</v>
      </c>
      <c r="O162" s="52" t="s">
        <v>13</v>
      </c>
      <c r="P162" s="12">
        <v>0</v>
      </c>
      <c r="Q162" s="12"/>
      <c r="R162" s="12"/>
      <c r="T162" s="8">
        <f t="shared" si="24"/>
        <v>1</v>
      </c>
      <c r="U162" s="17">
        <f t="shared" si="25"/>
        <v>0</v>
      </c>
      <c r="V162" s="17"/>
      <c r="W162" s="19" t="str">
        <f t="shared" si="26"/>
        <v>CPP_005962</v>
      </c>
      <c r="X162" s="8">
        <f>_xlfn.COUNTIFS($L$2:$L49376,W162)</f>
        <v>1</v>
      </c>
    </row>
    <row r="163" spans="10:24" ht="13.5">
      <c r="J163" s="74">
        <v>2013</v>
      </c>
      <c r="K163" s="80" t="s">
        <v>4</v>
      </c>
      <c r="L163" s="86" t="s">
        <v>308</v>
      </c>
      <c r="M163" s="23">
        <v>1000</v>
      </c>
      <c r="N163" s="11" t="s">
        <v>14</v>
      </c>
      <c r="O163" s="52" t="s">
        <v>13</v>
      </c>
      <c r="P163" s="12">
        <v>0</v>
      </c>
      <c r="Q163" s="59"/>
      <c r="R163" s="59"/>
      <c r="T163" s="8">
        <f t="shared" si="24"/>
        <v>1</v>
      </c>
      <c r="U163" s="17">
        <f t="shared" si="25"/>
        <v>0</v>
      </c>
      <c r="V163" s="17"/>
      <c r="W163" s="19" t="str">
        <f t="shared" si="26"/>
        <v>CPP_005965</v>
      </c>
      <c r="X163" s="8">
        <f>_xlfn.COUNTIFS($L$2:$L49377,W163)</f>
        <v>1</v>
      </c>
    </row>
    <row r="164" spans="10:24" ht="13.5">
      <c r="J164" s="74">
        <v>2013</v>
      </c>
      <c r="K164" s="80" t="s">
        <v>4</v>
      </c>
      <c r="L164" s="86" t="s">
        <v>309</v>
      </c>
      <c r="M164" s="23">
        <v>5000</v>
      </c>
      <c r="N164" s="11" t="s">
        <v>14</v>
      </c>
      <c r="O164" s="53" t="s">
        <v>119</v>
      </c>
      <c r="P164" s="96">
        <v>3</v>
      </c>
      <c r="Q164" s="59"/>
      <c r="R164" s="59"/>
      <c r="T164" s="8">
        <f t="shared" si="24"/>
        <v>1</v>
      </c>
      <c r="U164" s="17">
        <f t="shared" si="25"/>
        <v>1</v>
      </c>
      <c r="V164" s="17"/>
      <c r="W164" s="19" t="str">
        <f t="shared" si="26"/>
        <v>CPP_005966</v>
      </c>
      <c r="X164" s="8">
        <f>_xlfn.COUNTIFS($L$2:$L49378,W164)</f>
        <v>1</v>
      </c>
    </row>
    <row r="165" spans="10:24" ht="13.5">
      <c r="J165" s="75">
        <v>2013</v>
      </c>
      <c r="K165" s="19" t="s">
        <v>4</v>
      </c>
      <c r="L165" s="91" t="s">
        <v>1659</v>
      </c>
      <c r="M165" s="72">
        <v>8000</v>
      </c>
      <c r="N165" s="13" t="s">
        <v>14</v>
      </c>
      <c r="O165" s="58" t="s">
        <v>119</v>
      </c>
      <c r="P165" s="12" t="s">
        <v>812</v>
      </c>
      <c r="Q165" s="59"/>
      <c r="R165" s="59"/>
      <c r="T165" s="8">
        <f t="shared" si="24"/>
        <v>1</v>
      </c>
      <c r="U165" s="17">
        <f t="shared" si="25"/>
        <v>1</v>
      </c>
      <c r="V165" s="17"/>
      <c r="W165" s="19" t="str">
        <f t="shared" si="26"/>
        <v>CPP_005969</v>
      </c>
      <c r="X165" s="8">
        <f>_xlfn.COUNTIFS($L$2:$L49379,W165)</f>
        <v>1</v>
      </c>
    </row>
    <row r="166" spans="10:24" ht="13.5">
      <c r="J166" s="74">
        <v>2013</v>
      </c>
      <c r="K166" s="80" t="s">
        <v>4</v>
      </c>
      <c r="L166" s="86" t="s">
        <v>310</v>
      </c>
      <c r="M166" s="23">
        <v>6000</v>
      </c>
      <c r="N166" s="11" t="s">
        <v>14</v>
      </c>
      <c r="O166" s="52" t="s">
        <v>13</v>
      </c>
      <c r="P166" s="12">
        <v>0</v>
      </c>
      <c r="Q166" s="59"/>
      <c r="R166" s="59"/>
      <c r="T166" s="8">
        <f t="shared" si="24"/>
        <v>1</v>
      </c>
      <c r="U166" s="17">
        <f t="shared" si="25"/>
        <v>0</v>
      </c>
      <c r="V166" s="17"/>
      <c r="W166" s="19" t="str">
        <f t="shared" si="26"/>
        <v>CPP_005975</v>
      </c>
      <c r="X166" s="8">
        <f>_xlfn.COUNTIFS($L$2:$L49380,W166)</f>
        <v>1</v>
      </c>
    </row>
    <row r="167" spans="10:24" ht="13.5">
      <c r="J167" s="75">
        <v>2013</v>
      </c>
      <c r="K167" s="19" t="s">
        <v>4</v>
      </c>
      <c r="L167" s="91" t="s">
        <v>1660</v>
      </c>
      <c r="M167" s="72">
        <v>2000</v>
      </c>
      <c r="N167" s="13" t="s">
        <v>14</v>
      </c>
      <c r="O167" s="58" t="s">
        <v>119</v>
      </c>
      <c r="P167" s="12" t="s">
        <v>812</v>
      </c>
      <c r="Q167" s="59"/>
      <c r="R167" s="59"/>
      <c r="T167" s="8">
        <f t="shared" si="24"/>
        <v>1</v>
      </c>
      <c r="U167" s="17">
        <f t="shared" si="25"/>
        <v>1</v>
      </c>
      <c r="V167" s="17"/>
      <c r="W167" s="19" t="str">
        <f t="shared" si="26"/>
        <v>CPP_005977</v>
      </c>
      <c r="X167" s="8">
        <f>_xlfn.COUNTIFS($L$2:$L49381,W167)</f>
        <v>1</v>
      </c>
    </row>
    <row r="168" spans="10:24" ht="13.5">
      <c r="J168" s="75">
        <v>2013</v>
      </c>
      <c r="K168" s="19" t="s">
        <v>4</v>
      </c>
      <c r="L168" s="86" t="s">
        <v>352</v>
      </c>
      <c r="M168" s="24">
        <v>3000</v>
      </c>
      <c r="N168" s="13" t="s">
        <v>14</v>
      </c>
      <c r="O168" s="54" t="s">
        <v>13</v>
      </c>
      <c r="P168" s="12">
        <v>0</v>
      </c>
      <c r="Q168" s="59"/>
      <c r="R168" s="59"/>
      <c r="T168" s="8">
        <f t="shared" si="24"/>
        <v>1</v>
      </c>
      <c r="U168" s="17">
        <f t="shared" si="25"/>
        <v>0</v>
      </c>
      <c r="V168" s="17"/>
      <c r="W168" s="19" t="str">
        <f t="shared" si="26"/>
        <v>CPP_005982</v>
      </c>
      <c r="X168" s="8">
        <f>_xlfn.COUNTIFS($L$2:$L49382,W168)</f>
        <v>1</v>
      </c>
    </row>
    <row r="169" spans="10:24" ht="13.5">
      <c r="J169" s="74">
        <v>2013</v>
      </c>
      <c r="K169" s="80" t="s">
        <v>4</v>
      </c>
      <c r="L169" s="86" t="s">
        <v>120</v>
      </c>
      <c r="M169" s="23">
        <v>4000</v>
      </c>
      <c r="N169" s="11" t="s">
        <v>14</v>
      </c>
      <c r="O169" s="53" t="s">
        <v>119</v>
      </c>
      <c r="P169" s="96">
        <v>3</v>
      </c>
      <c r="Q169" s="59"/>
      <c r="R169" s="59"/>
      <c r="T169" s="8">
        <f t="shared" si="24"/>
        <v>1</v>
      </c>
      <c r="U169" s="17">
        <f t="shared" si="25"/>
        <v>1</v>
      </c>
      <c r="V169" s="17"/>
      <c r="W169" s="19" t="str">
        <f t="shared" si="26"/>
        <v>CPP_005988</v>
      </c>
      <c r="X169" s="8">
        <f>_xlfn.COUNTIFS($L$2:$L49383,W169)</f>
        <v>1</v>
      </c>
    </row>
    <row r="170" spans="10:24" ht="13.5">
      <c r="J170" s="74">
        <v>2013</v>
      </c>
      <c r="K170" s="80" t="s">
        <v>4</v>
      </c>
      <c r="L170" s="86" t="s">
        <v>118</v>
      </c>
      <c r="M170" s="23">
        <v>5000</v>
      </c>
      <c r="N170" s="11" t="s">
        <v>14</v>
      </c>
      <c r="O170" s="53" t="s">
        <v>119</v>
      </c>
      <c r="P170" s="96">
        <v>9</v>
      </c>
      <c r="Q170" s="59"/>
      <c r="R170" s="59"/>
      <c r="T170" s="8">
        <f t="shared" si="24"/>
        <v>1</v>
      </c>
      <c r="U170" s="17">
        <f t="shared" si="25"/>
        <v>1</v>
      </c>
      <c r="V170" s="17"/>
      <c r="W170" s="19" t="str">
        <f t="shared" si="26"/>
        <v>CPP_005989</v>
      </c>
      <c r="X170" s="8">
        <f>_xlfn.COUNTIFS($L$2:$L49384,W170)</f>
        <v>1</v>
      </c>
    </row>
    <row r="171" spans="10:24" ht="13.5">
      <c r="J171" s="74">
        <v>2013</v>
      </c>
      <c r="K171" s="80" t="s">
        <v>4</v>
      </c>
      <c r="L171" s="86" t="s">
        <v>311</v>
      </c>
      <c r="M171" s="23">
        <v>6000</v>
      </c>
      <c r="N171" s="11" t="s">
        <v>14</v>
      </c>
      <c r="O171" s="52" t="s">
        <v>13</v>
      </c>
      <c r="P171" s="12">
        <v>0</v>
      </c>
      <c r="Q171" s="59"/>
      <c r="R171" s="59"/>
      <c r="T171" s="8">
        <f t="shared" si="24"/>
        <v>1</v>
      </c>
      <c r="U171" s="17">
        <f t="shared" si="25"/>
        <v>0</v>
      </c>
      <c r="V171" s="17"/>
      <c r="W171" s="19" t="str">
        <f t="shared" si="26"/>
        <v>CPP_006016</v>
      </c>
      <c r="X171" s="8">
        <f>_xlfn.COUNTIFS($L$2:$L49385,W171)</f>
        <v>1</v>
      </c>
    </row>
    <row r="172" spans="10:24" ht="13.5">
      <c r="J172" s="74">
        <v>2013</v>
      </c>
      <c r="K172" s="80" t="s">
        <v>4</v>
      </c>
      <c r="L172" s="88" t="s">
        <v>1588</v>
      </c>
      <c r="M172" s="24">
        <v>999</v>
      </c>
      <c r="N172" s="11" t="s">
        <v>14</v>
      </c>
      <c r="O172" s="52" t="s">
        <v>13</v>
      </c>
      <c r="P172" s="12">
        <v>0</v>
      </c>
      <c r="Q172" s="12"/>
      <c r="R172" s="12"/>
      <c r="T172" s="8">
        <f t="shared" si="24"/>
        <v>1</v>
      </c>
      <c r="U172" s="17">
        <f t="shared" si="25"/>
        <v>0</v>
      </c>
      <c r="V172" s="17"/>
      <c r="W172" s="19" t="str">
        <f t="shared" si="26"/>
        <v>CPP_006020</v>
      </c>
      <c r="X172" s="8">
        <f>_xlfn.COUNTIFS($L$2:$L49386,W172)</f>
        <v>1</v>
      </c>
    </row>
    <row r="173" spans="10:24" ht="13.5">
      <c r="J173" s="74">
        <v>2013</v>
      </c>
      <c r="K173" s="80" t="s">
        <v>4</v>
      </c>
      <c r="L173" s="86" t="s">
        <v>128</v>
      </c>
      <c r="M173" s="23">
        <v>3000</v>
      </c>
      <c r="N173" s="11" t="s">
        <v>14</v>
      </c>
      <c r="O173" s="52" t="s">
        <v>13</v>
      </c>
      <c r="P173" s="12">
        <v>0</v>
      </c>
      <c r="Q173" s="59"/>
      <c r="R173" s="59"/>
      <c r="T173" s="8">
        <f t="shared" si="24"/>
        <v>1</v>
      </c>
      <c r="U173" s="17">
        <f t="shared" si="25"/>
        <v>0</v>
      </c>
      <c r="V173" s="17"/>
      <c r="W173" s="19" t="str">
        <f t="shared" si="26"/>
        <v>CPP_006023</v>
      </c>
      <c r="X173" s="8">
        <f>_xlfn.COUNTIFS($L$2:$L49387,W173)</f>
        <v>1</v>
      </c>
    </row>
    <row r="174" spans="10:24" ht="13.5">
      <c r="J174" s="74">
        <v>2013</v>
      </c>
      <c r="K174" s="80" t="s">
        <v>4</v>
      </c>
      <c r="L174" s="88" t="s">
        <v>1564</v>
      </c>
      <c r="M174" s="24">
        <v>999</v>
      </c>
      <c r="N174" s="11" t="s">
        <v>14</v>
      </c>
      <c r="O174" s="52" t="s">
        <v>13</v>
      </c>
      <c r="P174" s="12">
        <v>0</v>
      </c>
      <c r="Q174" s="12"/>
      <c r="R174" s="12"/>
      <c r="T174" s="8">
        <f t="shared" si="24"/>
        <v>1</v>
      </c>
      <c r="U174" s="17">
        <f t="shared" si="25"/>
        <v>0</v>
      </c>
      <c r="V174" s="17"/>
      <c r="W174" s="19" t="str">
        <f t="shared" si="26"/>
        <v>CPP_006081</v>
      </c>
      <c r="X174" s="8">
        <f>_xlfn.COUNTIFS($L$2:$L49388,W174)</f>
        <v>1</v>
      </c>
    </row>
    <row r="175" spans="10:24" ht="13.5">
      <c r="J175" s="74">
        <v>2013</v>
      </c>
      <c r="K175" s="80" t="s">
        <v>4</v>
      </c>
      <c r="L175" s="88" t="s">
        <v>1586</v>
      </c>
      <c r="M175" s="24">
        <v>999</v>
      </c>
      <c r="N175" s="11" t="s">
        <v>14</v>
      </c>
      <c r="O175" s="52" t="s">
        <v>119</v>
      </c>
      <c r="P175" s="12" t="s">
        <v>812</v>
      </c>
      <c r="Q175" s="12"/>
      <c r="R175" s="12"/>
      <c r="T175" s="8">
        <f t="shared" si="24"/>
        <v>1</v>
      </c>
      <c r="U175" s="17">
        <f t="shared" si="25"/>
        <v>1</v>
      </c>
      <c r="V175" s="17"/>
      <c r="W175" s="19" t="str">
        <f t="shared" si="26"/>
        <v>CPP_006084</v>
      </c>
      <c r="X175" s="8">
        <f>_xlfn.COUNTIFS($L$2:$L49389,W175)</f>
        <v>1</v>
      </c>
    </row>
    <row r="176" spans="10:24" ht="13.5">
      <c r="J176" s="74">
        <v>2013</v>
      </c>
      <c r="K176" s="80" t="s">
        <v>4</v>
      </c>
      <c r="L176" s="86" t="s">
        <v>117</v>
      </c>
      <c r="M176" s="23">
        <v>3000</v>
      </c>
      <c r="N176" s="11" t="s">
        <v>14</v>
      </c>
      <c r="O176" s="52" t="s">
        <v>13</v>
      </c>
      <c r="P176" s="12">
        <v>0</v>
      </c>
      <c r="Q176" s="59"/>
      <c r="R176" s="59"/>
      <c r="T176" s="8">
        <f t="shared" si="24"/>
        <v>1</v>
      </c>
      <c r="U176" s="17">
        <f t="shared" si="25"/>
        <v>0</v>
      </c>
      <c r="V176" s="17"/>
      <c r="W176" s="19" t="str">
        <f t="shared" si="26"/>
        <v>CPP_006085</v>
      </c>
      <c r="X176" s="8">
        <f>_xlfn.COUNTIFS($L$2:$L49390,W176)</f>
        <v>1</v>
      </c>
    </row>
    <row r="177" spans="10:24" ht="13.5">
      <c r="J177" s="74">
        <v>2013</v>
      </c>
      <c r="K177" s="80" t="s">
        <v>4</v>
      </c>
      <c r="L177" s="86" t="s">
        <v>116</v>
      </c>
      <c r="M177" s="23">
        <v>6000</v>
      </c>
      <c r="N177" s="11" t="s">
        <v>14</v>
      </c>
      <c r="O177" s="52" t="s">
        <v>119</v>
      </c>
      <c r="P177" s="12">
        <v>1</v>
      </c>
      <c r="Q177" s="59"/>
      <c r="R177" s="59"/>
      <c r="T177" s="8">
        <f t="shared" si="24"/>
        <v>1</v>
      </c>
      <c r="U177" s="17">
        <f t="shared" si="25"/>
        <v>1</v>
      </c>
      <c r="V177" s="17"/>
      <c r="W177" s="19" t="str">
        <f t="shared" si="26"/>
        <v>CPP_006086</v>
      </c>
      <c r="X177" s="8">
        <f>_xlfn.COUNTIFS($L$2:$L49391,W177)</f>
        <v>1</v>
      </c>
    </row>
    <row r="178" spans="10:24" ht="13.5">
      <c r="J178" s="75">
        <v>2013</v>
      </c>
      <c r="K178" s="19" t="s">
        <v>4</v>
      </c>
      <c r="L178" s="91" t="s">
        <v>1661</v>
      </c>
      <c r="M178" s="72">
        <v>2000</v>
      </c>
      <c r="N178" s="13" t="s">
        <v>14</v>
      </c>
      <c r="O178" s="58" t="s">
        <v>119</v>
      </c>
      <c r="P178" s="12" t="s">
        <v>812</v>
      </c>
      <c r="Q178" s="59"/>
      <c r="R178" s="59"/>
      <c r="T178" s="8">
        <f t="shared" si="24"/>
        <v>1</v>
      </c>
      <c r="U178" s="17">
        <f t="shared" si="25"/>
        <v>1</v>
      </c>
      <c r="V178" s="17"/>
      <c r="W178" s="19" t="str">
        <f t="shared" si="26"/>
        <v>CPP_006090</v>
      </c>
      <c r="X178" s="8">
        <f>_xlfn.COUNTIFS($L$2:$L49392,W178)</f>
        <v>1</v>
      </c>
    </row>
    <row r="179" spans="10:24" ht="13.5">
      <c r="J179" s="75">
        <v>2013</v>
      </c>
      <c r="K179" s="19" t="s">
        <v>4</v>
      </c>
      <c r="L179" s="91" t="s">
        <v>1662</v>
      </c>
      <c r="M179" s="72">
        <v>2000</v>
      </c>
      <c r="N179" s="13" t="s">
        <v>14</v>
      </c>
      <c r="O179" s="58" t="s">
        <v>119</v>
      </c>
      <c r="P179" s="12" t="s">
        <v>812</v>
      </c>
      <c r="Q179" s="59"/>
      <c r="R179" s="59"/>
      <c r="T179" s="8">
        <f t="shared" si="24"/>
        <v>1</v>
      </c>
      <c r="U179" s="17">
        <f t="shared" si="25"/>
        <v>1</v>
      </c>
      <c r="V179" s="17"/>
      <c r="W179" s="19" t="str">
        <f t="shared" si="26"/>
        <v>CPP_006099</v>
      </c>
      <c r="X179" s="8">
        <f>_xlfn.COUNTIFS($L$2:$L49393,W179)</f>
        <v>1</v>
      </c>
    </row>
    <row r="180" spans="10:24" ht="13.5">
      <c r="J180" s="75">
        <v>2013</v>
      </c>
      <c r="K180" s="19" t="s">
        <v>4</v>
      </c>
      <c r="L180" s="91" t="s">
        <v>1663</v>
      </c>
      <c r="M180" s="72">
        <v>2000</v>
      </c>
      <c r="N180" s="13" t="s">
        <v>14</v>
      </c>
      <c r="O180" s="58" t="s">
        <v>119</v>
      </c>
      <c r="P180" s="12" t="s">
        <v>812</v>
      </c>
      <c r="Q180" s="59"/>
      <c r="R180" s="59"/>
      <c r="T180" s="8">
        <f t="shared" si="24"/>
        <v>1</v>
      </c>
      <c r="U180" s="17">
        <f t="shared" si="25"/>
        <v>1</v>
      </c>
      <c r="V180" s="17"/>
      <c r="W180" s="19" t="str">
        <f t="shared" si="26"/>
        <v>CPP_006119</v>
      </c>
      <c r="X180" s="8">
        <f>_xlfn.COUNTIFS($L$2:$L49394,W180)</f>
        <v>1</v>
      </c>
    </row>
    <row r="181" spans="10:24" ht="13.5">
      <c r="J181" s="74">
        <v>2013</v>
      </c>
      <c r="K181" s="80" t="s">
        <v>4</v>
      </c>
      <c r="L181" s="86" t="s">
        <v>312</v>
      </c>
      <c r="M181" s="23">
        <v>600</v>
      </c>
      <c r="N181" s="11" t="s">
        <v>14</v>
      </c>
      <c r="O181" s="52" t="s">
        <v>13</v>
      </c>
      <c r="P181" s="12">
        <v>0</v>
      </c>
      <c r="Q181" s="59"/>
      <c r="R181" s="59"/>
      <c r="T181" s="8">
        <f t="shared" si="24"/>
        <v>1</v>
      </c>
      <c r="U181" s="17">
        <f t="shared" si="25"/>
        <v>0</v>
      </c>
      <c r="V181" s="17"/>
      <c r="W181" s="19" t="str">
        <f t="shared" si="26"/>
        <v>CPP_006153</v>
      </c>
      <c r="X181" s="8">
        <f>_xlfn.COUNTIFS($L$2:$L49395,W181)</f>
        <v>1</v>
      </c>
    </row>
    <row r="182" spans="10:24" ht="13.5">
      <c r="J182" s="78">
        <v>2013</v>
      </c>
      <c r="K182" s="81" t="s">
        <v>4</v>
      </c>
      <c r="L182" s="89" t="s">
        <v>866</v>
      </c>
      <c r="M182" s="24">
        <v>999</v>
      </c>
      <c r="N182" s="52" t="s">
        <v>14</v>
      </c>
      <c r="O182" s="33" t="s">
        <v>13</v>
      </c>
      <c r="P182" s="12">
        <v>0</v>
      </c>
      <c r="Q182" s="59"/>
      <c r="R182" s="59"/>
      <c r="T182" s="8">
        <f t="shared" si="24"/>
        <v>1</v>
      </c>
      <c r="U182" s="17">
        <f t="shared" si="25"/>
        <v>0</v>
      </c>
      <c r="V182" s="17"/>
      <c r="W182" s="19" t="str">
        <f t="shared" si="26"/>
        <v>CPP_006159</v>
      </c>
      <c r="X182" s="8">
        <f>_xlfn.COUNTIFS($L$2:$L49396,W182)</f>
        <v>1</v>
      </c>
    </row>
    <row r="183" spans="10:24" ht="13.5">
      <c r="J183" s="74">
        <v>2013</v>
      </c>
      <c r="K183" s="80" t="s">
        <v>4</v>
      </c>
      <c r="L183" s="88" t="s">
        <v>1587</v>
      </c>
      <c r="M183" s="24">
        <v>999</v>
      </c>
      <c r="N183" s="11" t="s">
        <v>14</v>
      </c>
      <c r="O183" s="52" t="s">
        <v>13</v>
      </c>
      <c r="P183" s="12">
        <v>0</v>
      </c>
      <c r="Q183" s="12"/>
      <c r="R183" s="12"/>
      <c r="T183" s="8">
        <f t="shared" si="24"/>
        <v>1</v>
      </c>
      <c r="U183" s="17">
        <f t="shared" si="25"/>
        <v>0</v>
      </c>
      <c r="V183" s="17"/>
      <c r="W183" s="19" t="str">
        <f t="shared" si="26"/>
        <v>CPP_006169</v>
      </c>
      <c r="X183" s="8">
        <f>_xlfn.COUNTIFS($L$2:$L49397,W183)</f>
        <v>1</v>
      </c>
    </row>
    <row r="184" spans="10:24" ht="13.5">
      <c r="J184" s="74">
        <v>2013</v>
      </c>
      <c r="K184" s="80" t="s">
        <v>4</v>
      </c>
      <c r="L184" s="86" t="s">
        <v>313</v>
      </c>
      <c r="M184" s="23">
        <v>6000</v>
      </c>
      <c r="N184" s="11" t="s">
        <v>14</v>
      </c>
      <c r="O184" s="52" t="s">
        <v>13</v>
      </c>
      <c r="P184" s="12">
        <v>0</v>
      </c>
      <c r="Q184" s="59"/>
      <c r="R184" s="59"/>
      <c r="T184" s="8">
        <f t="shared" si="24"/>
        <v>1</v>
      </c>
      <c r="U184" s="17">
        <f t="shared" si="25"/>
        <v>0</v>
      </c>
      <c r="V184" s="17"/>
      <c r="W184" s="19" t="str">
        <f t="shared" si="26"/>
        <v>CPP_006177</v>
      </c>
      <c r="X184" s="8">
        <f>_xlfn.COUNTIFS($L$2:$L49398,W184)</f>
        <v>1</v>
      </c>
    </row>
    <row r="185" spans="10:24" ht="13.5">
      <c r="J185" s="74">
        <v>2013</v>
      </c>
      <c r="K185" s="80" t="s">
        <v>4</v>
      </c>
      <c r="L185" s="86" t="s">
        <v>314</v>
      </c>
      <c r="M185" s="23">
        <v>5000</v>
      </c>
      <c r="N185" s="11" t="s">
        <v>14</v>
      </c>
      <c r="O185" s="52" t="s">
        <v>13</v>
      </c>
      <c r="P185" s="12">
        <v>0</v>
      </c>
      <c r="Q185" s="59"/>
      <c r="R185" s="59"/>
      <c r="T185" s="8">
        <f t="shared" si="24"/>
        <v>1</v>
      </c>
      <c r="U185" s="17">
        <f t="shared" si="25"/>
        <v>0</v>
      </c>
      <c r="V185" s="17"/>
      <c r="W185" s="19" t="str">
        <f t="shared" si="26"/>
        <v>CPP_006180</v>
      </c>
      <c r="X185" s="8">
        <f>_xlfn.COUNTIFS($L$2:$L49399,W185)</f>
        <v>1</v>
      </c>
    </row>
    <row r="186" spans="10:24" ht="13.5">
      <c r="J186" s="77">
        <v>2013</v>
      </c>
      <c r="K186" s="81" t="s">
        <v>4</v>
      </c>
      <c r="L186" s="65" t="s">
        <v>1672</v>
      </c>
      <c r="M186" s="24">
        <v>4000</v>
      </c>
      <c r="N186" s="52" t="s">
        <v>14</v>
      </c>
      <c r="O186" s="33" t="s">
        <v>119</v>
      </c>
      <c r="P186" s="12" t="s">
        <v>812</v>
      </c>
      <c r="Q186" s="77"/>
      <c r="R186" s="77"/>
      <c r="T186" s="8">
        <f t="shared" si="24"/>
        <v>1</v>
      </c>
      <c r="U186" s="17">
        <f t="shared" si="25"/>
        <v>1</v>
      </c>
      <c r="V186" s="17"/>
      <c r="W186" s="19" t="str">
        <f t="shared" si="26"/>
        <v>CPP_006181</v>
      </c>
      <c r="X186" s="8">
        <f>_xlfn.COUNTIFS($L$2:$L49400,W186)</f>
        <v>1</v>
      </c>
    </row>
    <row r="187" spans="10:24" ht="13.5">
      <c r="J187" s="74">
        <v>2013</v>
      </c>
      <c r="K187" s="80" t="s">
        <v>4</v>
      </c>
      <c r="L187" s="86" t="s">
        <v>115</v>
      </c>
      <c r="M187" s="23">
        <v>5000</v>
      </c>
      <c r="N187" s="11" t="s">
        <v>14</v>
      </c>
      <c r="O187" s="52" t="s">
        <v>13</v>
      </c>
      <c r="P187" s="12">
        <v>0</v>
      </c>
      <c r="Q187" s="59"/>
      <c r="R187" s="59"/>
      <c r="T187" s="8">
        <f t="shared" si="24"/>
        <v>1</v>
      </c>
      <c r="U187" s="17">
        <f t="shared" si="25"/>
        <v>0</v>
      </c>
      <c r="V187" s="17"/>
      <c r="W187" s="19" t="str">
        <f t="shared" si="26"/>
        <v>CPP_006185</v>
      </c>
      <c r="X187" s="8">
        <f>_xlfn.COUNTIFS($L$2:$L49401,W187)</f>
        <v>1</v>
      </c>
    </row>
    <row r="188" spans="10:24" ht="13.5">
      <c r="J188" s="74">
        <v>2013</v>
      </c>
      <c r="K188" s="80" t="s">
        <v>4</v>
      </c>
      <c r="L188" s="86" t="s">
        <v>114</v>
      </c>
      <c r="M188" s="23">
        <v>6000</v>
      </c>
      <c r="N188" s="11" t="s">
        <v>14</v>
      </c>
      <c r="O188" s="52" t="s">
        <v>13</v>
      </c>
      <c r="P188" s="12">
        <v>0</v>
      </c>
      <c r="Q188" s="59"/>
      <c r="R188" s="59"/>
      <c r="T188" s="8">
        <f t="shared" si="24"/>
        <v>1</v>
      </c>
      <c r="U188" s="17">
        <f t="shared" si="25"/>
        <v>0</v>
      </c>
      <c r="V188" s="17"/>
      <c r="W188" s="19" t="str">
        <f t="shared" si="26"/>
        <v>CPP_006193</v>
      </c>
      <c r="X188" s="8">
        <f>_xlfn.COUNTIFS($L$2:$L49402,W188)</f>
        <v>1</v>
      </c>
    </row>
    <row r="189" spans="10:24" ht="13.5">
      <c r="J189" s="77">
        <v>2013</v>
      </c>
      <c r="K189" s="81" t="s">
        <v>4</v>
      </c>
      <c r="L189" s="65" t="s">
        <v>1673</v>
      </c>
      <c r="M189" s="24">
        <v>4000</v>
      </c>
      <c r="N189" s="52" t="s">
        <v>14</v>
      </c>
      <c r="O189" s="33" t="s">
        <v>119</v>
      </c>
      <c r="P189" s="12" t="s">
        <v>812</v>
      </c>
      <c r="Q189" s="77"/>
      <c r="R189" s="77"/>
      <c r="T189" s="8">
        <f t="shared" si="24"/>
        <v>1</v>
      </c>
      <c r="U189" s="17">
        <f t="shared" si="25"/>
        <v>1</v>
      </c>
      <c r="V189" s="17"/>
      <c r="W189" s="19" t="str">
        <f t="shared" si="26"/>
        <v>CPP_006195</v>
      </c>
      <c r="X189" s="8">
        <f>_xlfn.COUNTIFS($L$2:$L49403,W189)</f>
        <v>1</v>
      </c>
    </row>
    <row r="190" spans="10:24" ht="13.5">
      <c r="J190" s="75">
        <v>2013</v>
      </c>
      <c r="K190" s="19" t="s">
        <v>4</v>
      </c>
      <c r="L190" s="91" t="s">
        <v>1664</v>
      </c>
      <c r="M190" s="72">
        <v>3000</v>
      </c>
      <c r="N190" s="13" t="s">
        <v>14</v>
      </c>
      <c r="O190" s="58" t="s">
        <v>119</v>
      </c>
      <c r="P190" s="12" t="s">
        <v>812</v>
      </c>
      <c r="Q190" s="59"/>
      <c r="R190" s="59"/>
      <c r="T190" s="8">
        <f t="shared" si="24"/>
        <v>1</v>
      </c>
      <c r="U190" s="17">
        <f t="shared" si="25"/>
        <v>1</v>
      </c>
      <c r="V190" s="17"/>
      <c r="W190" s="19" t="str">
        <f t="shared" si="26"/>
        <v>CPP_006199</v>
      </c>
      <c r="X190" s="8">
        <f>_xlfn.COUNTIFS($L$2:$L49404,W190)</f>
        <v>1</v>
      </c>
    </row>
    <row r="191" spans="10:24" ht="13.5">
      <c r="J191" s="75">
        <v>2013</v>
      </c>
      <c r="K191" s="80" t="s">
        <v>4</v>
      </c>
      <c r="L191" s="86" t="s">
        <v>284</v>
      </c>
      <c r="M191" s="24">
        <v>15860</v>
      </c>
      <c r="N191" s="11" t="s">
        <v>25</v>
      </c>
      <c r="O191" s="54" t="s">
        <v>13</v>
      </c>
      <c r="P191" s="12">
        <v>0</v>
      </c>
      <c r="Q191" s="59" t="s">
        <v>689</v>
      </c>
      <c r="R191" s="59"/>
      <c r="T191" s="8">
        <f t="shared" si="24"/>
        <v>1</v>
      </c>
      <c r="U191" s="17">
        <f t="shared" si="25"/>
        <v>0</v>
      </c>
      <c r="V191" s="17"/>
      <c r="W191" s="19" t="str">
        <f t="shared" si="26"/>
        <v>CPP_006200</v>
      </c>
      <c r="X191" s="8">
        <f>_xlfn.COUNTIFS($L$2:$L49405,W191)</f>
        <v>1</v>
      </c>
    </row>
    <row r="192" spans="10:24" ht="13.5">
      <c r="J192" s="74">
        <v>2013</v>
      </c>
      <c r="K192" s="81" t="s">
        <v>4</v>
      </c>
      <c r="L192" s="89" t="s">
        <v>1558</v>
      </c>
      <c r="M192" s="24">
        <v>3000</v>
      </c>
      <c r="N192" s="52" t="s">
        <v>14</v>
      </c>
      <c r="O192" s="33" t="s">
        <v>119</v>
      </c>
      <c r="P192" s="12">
        <v>1</v>
      </c>
      <c r="Q192" s="59"/>
      <c r="R192" s="59"/>
      <c r="T192" s="8">
        <f t="shared" si="24"/>
        <v>1</v>
      </c>
      <c r="U192" s="17">
        <f t="shared" si="25"/>
        <v>1</v>
      </c>
      <c r="V192" s="17"/>
      <c r="W192" s="19" t="str">
        <f t="shared" si="26"/>
        <v>CPP_006203</v>
      </c>
      <c r="X192" s="8">
        <f>_xlfn.COUNTIFS($L$2:$L49406,W192)</f>
        <v>1</v>
      </c>
    </row>
    <row r="193" spans="10:24" ht="13.5">
      <c r="J193" s="74">
        <v>2013</v>
      </c>
      <c r="K193" s="81" t="s">
        <v>4</v>
      </c>
      <c r="L193" s="89" t="s">
        <v>819</v>
      </c>
      <c r="M193" s="24">
        <v>999</v>
      </c>
      <c r="N193" s="52" t="s">
        <v>14</v>
      </c>
      <c r="O193" s="33" t="s">
        <v>119</v>
      </c>
      <c r="P193" s="12">
        <v>4</v>
      </c>
      <c r="Q193" s="59"/>
      <c r="R193" s="59"/>
      <c r="T193" s="8">
        <f t="shared" si="24"/>
        <v>1</v>
      </c>
      <c r="U193" s="17">
        <f t="shared" si="25"/>
        <v>1</v>
      </c>
      <c r="V193" s="17"/>
      <c r="W193" s="19" t="str">
        <f t="shared" si="26"/>
        <v>CPP_006205</v>
      </c>
      <c r="X193" s="8">
        <f>_xlfn.COUNTIFS($L$2:$L49407,W193)</f>
        <v>1</v>
      </c>
    </row>
    <row r="194" spans="10:24" ht="13.5">
      <c r="J194" s="75">
        <v>2013</v>
      </c>
      <c r="K194" s="19" t="s">
        <v>4</v>
      </c>
      <c r="L194" s="86" t="s">
        <v>521</v>
      </c>
      <c r="M194" s="24">
        <v>4000</v>
      </c>
      <c r="N194" s="13" t="s">
        <v>14</v>
      </c>
      <c r="O194" s="54" t="s">
        <v>13</v>
      </c>
      <c r="P194" s="12">
        <v>0</v>
      </c>
      <c r="Q194" s="99"/>
      <c r="R194" s="99"/>
      <c r="T194" s="8">
        <f aca="true" t="shared" si="27" ref="T194:T257">IF(L194="",0,1)</f>
        <v>1</v>
      </c>
      <c r="U194" s="17">
        <f t="shared" si="25"/>
        <v>0</v>
      </c>
      <c r="V194" s="17"/>
      <c r="W194" s="19" t="str">
        <f t="shared" si="26"/>
        <v>CPP_006239</v>
      </c>
      <c r="X194" s="8">
        <f>_xlfn.COUNTIFS($L$2:$L49408,W194)</f>
        <v>1</v>
      </c>
    </row>
    <row r="195" spans="10:24" ht="13.5">
      <c r="J195" s="75">
        <v>2013</v>
      </c>
      <c r="K195" s="19" t="s">
        <v>4</v>
      </c>
      <c r="L195" s="86" t="s">
        <v>522</v>
      </c>
      <c r="M195" s="24">
        <v>3000</v>
      </c>
      <c r="N195" s="13" t="s">
        <v>14</v>
      </c>
      <c r="O195" s="54" t="s">
        <v>13</v>
      </c>
      <c r="P195" s="12">
        <v>0</v>
      </c>
      <c r="Q195" s="99"/>
      <c r="R195" s="99"/>
      <c r="T195" s="8">
        <f t="shared" si="27"/>
        <v>1</v>
      </c>
      <c r="U195" s="17">
        <f aca="true" t="shared" si="28" ref="U195:U258">IF(O195="NO",0,1)</f>
        <v>0</v>
      </c>
      <c r="V195" s="17"/>
      <c r="W195" s="19" t="str">
        <f t="shared" si="26"/>
        <v>CPP_006240</v>
      </c>
      <c r="X195" s="8">
        <f>_xlfn.COUNTIFS($L$2:$L49409,W195)</f>
        <v>1</v>
      </c>
    </row>
    <row r="196" spans="10:24" ht="13.5">
      <c r="J196" s="75">
        <v>2013</v>
      </c>
      <c r="K196" s="19" t="s">
        <v>4</v>
      </c>
      <c r="L196" s="86" t="s">
        <v>523</v>
      </c>
      <c r="M196" s="24">
        <v>3000</v>
      </c>
      <c r="N196" s="13" t="s">
        <v>14</v>
      </c>
      <c r="O196" s="54" t="s">
        <v>13</v>
      </c>
      <c r="P196" s="12">
        <v>0</v>
      </c>
      <c r="Q196" s="99"/>
      <c r="R196" s="99"/>
      <c r="T196" s="8">
        <f t="shared" si="27"/>
        <v>1</v>
      </c>
      <c r="U196" s="17">
        <f t="shared" si="28"/>
        <v>0</v>
      </c>
      <c r="V196" s="17"/>
      <c r="W196" s="19" t="str">
        <f t="shared" si="26"/>
        <v>CPP_006241</v>
      </c>
      <c r="X196" s="8">
        <f>_xlfn.COUNTIFS($L$2:$L49410,W196)</f>
        <v>1</v>
      </c>
    </row>
    <row r="197" spans="10:24" ht="13.5">
      <c r="J197" s="74">
        <v>2013</v>
      </c>
      <c r="K197" s="80" t="s">
        <v>4</v>
      </c>
      <c r="L197" s="86" t="s">
        <v>315</v>
      </c>
      <c r="M197" s="23">
        <v>2000</v>
      </c>
      <c r="N197" s="11" t="s">
        <v>14</v>
      </c>
      <c r="O197" s="53" t="s">
        <v>119</v>
      </c>
      <c r="P197" s="96" t="s">
        <v>812</v>
      </c>
      <c r="Q197" s="59"/>
      <c r="R197" s="59"/>
      <c r="T197" s="8">
        <f t="shared" si="27"/>
        <v>1</v>
      </c>
      <c r="U197" s="17">
        <f t="shared" si="28"/>
        <v>1</v>
      </c>
      <c r="V197" s="17"/>
      <c r="W197" s="19" t="str">
        <f t="shared" si="26"/>
        <v>CPP_006243</v>
      </c>
      <c r="X197" s="8">
        <f>_xlfn.COUNTIFS($L$2:$L49411,W197)</f>
        <v>1</v>
      </c>
    </row>
    <row r="198" spans="10:24" ht="13.5">
      <c r="J198" s="74">
        <v>2013</v>
      </c>
      <c r="K198" s="80" t="s">
        <v>4</v>
      </c>
      <c r="L198" s="86" t="s">
        <v>316</v>
      </c>
      <c r="M198" s="23">
        <v>1500</v>
      </c>
      <c r="N198" s="11" t="s">
        <v>14</v>
      </c>
      <c r="O198" s="52" t="s">
        <v>13</v>
      </c>
      <c r="P198" s="12">
        <v>0</v>
      </c>
      <c r="Q198" s="59"/>
      <c r="R198" s="59"/>
      <c r="T198" s="8">
        <f t="shared" si="27"/>
        <v>1</v>
      </c>
      <c r="U198" s="17">
        <f t="shared" si="28"/>
        <v>0</v>
      </c>
      <c r="V198" s="17"/>
      <c r="W198" s="19" t="str">
        <f t="shared" si="26"/>
        <v>CPP_006245</v>
      </c>
      <c r="X198" s="8">
        <f>_xlfn.COUNTIFS($L$2:$L49412,W198)</f>
        <v>1</v>
      </c>
    </row>
    <row r="199" spans="10:24" ht="13.5">
      <c r="J199" s="74">
        <v>2013</v>
      </c>
      <c r="K199" s="80" t="s">
        <v>4</v>
      </c>
      <c r="L199" s="88" t="s">
        <v>1565</v>
      </c>
      <c r="M199" s="24">
        <v>999</v>
      </c>
      <c r="N199" s="11" t="s">
        <v>14</v>
      </c>
      <c r="O199" s="52" t="s">
        <v>13</v>
      </c>
      <c r="P199" s="12">
        <v>0</v>
      </c>
      <c r="Q199" s="12"/>
      <c r="R199" s="12"/>
      <c r="T199" s="8">
        <f t="shared" si="27"/>
        <v>1</v>
      </c>
      <c r="U199" s="17">
        <f t="shared" si="28"/>
        <v>0</v>
      </c>
      <c r="V199" s="17"/>
      <c r="W199" s="19" t="str">
        <f t="shared" si="26"/>
        <v>CPP_006253</v>
      </c>
      <c r="X199" s="8">
        <f>_xlfn.COUNTIFS($L$2:$L49413,W199)</f>
        <v>1</v>
      </c>
    </row>
    <row r="200" spans="10:24" ht="13.5">
      <c r="J200" s="75">
        <v>2013</v>
      </c>
      <c r="K200" s="19" t="s">
        <v>4</v>
      </c>
      <c r="L200" s="86" t="s">
        <v>524</v>
      </c>
      <c r="M200" s="24">
        <v>3000</v>
      </c>
      <c r="N200" s="13" t="s">
        <v>14</v>
      </c>
      <c r="O200" s="54" t="s">
        <v>119</v>
      </c>
      <c r="P200" s="12">
        <v>5</v>
      </c>
      <c r="Q200" s="99"/>
      <c r="R200" s="99"/>
      <c r="T200" s="8">
        <f t="shared" si="27"/>
        <v>1</v>
      </c>
      <c r="U200" s="17">
        <f t="shared" si="28"/>
        <v>1</v>
      </c>
      <c r="V200" s="17"/>
      <c r="W200" s="19" t="str">
        <f t="shared" si="26"/>
        <v>CPP_006265</v>
      </c>
      <c r="X200" s="8">
        <f>_xlfn.COUNTIFS($L$2:$L49414,W200)</f>
        <v>1</v>
      </c>
    </row>
    <row r="201" spans="10:24" ht="13.5">
      <c r="J201" s="74">
        <v>2013</v>
      </c>
      <c r="K201" s="80" t="s">
        <v>4</v>
      </c>
      <c r="L201" s="88" t="s">
        <v>1572</v>
      </c>
      <c r="M201" s="24">
        <v>999</v>
      </c>
      <c r="N201" s="11" t="s">
        <v>14</v>
      </c>
      <c r="O201" s="52" t="s">
        <v>13</v>
      </c>
      <c r="P201" s="12">
        <v>0</v>
      </c>
      <c r="Q201" s="12"/>
      <c r="R201" s="12"/>
      <c r="T201" s="8">
        <f t="shared" si="27"/>
        <v>1</v>
      </c>
      <c r="U201" s="17">
        <f t="shared" si="28"/>
        <v>0</v>
      </c>
      <c r="V201" s="17"/>
      <c r="W201" s="19" t="str">
        <f t="shared" si="26"/>
        <v>CPP_006268</v>
      </c>
      <c r="X201" s="8">
        <f>_xlfn.COUNTIFS($L$2:$L49415,W201)</f>
        <v>1</v>
      </c>
    </row>
    <row r="202" spans="10:24" ht="13.5">
      <c r="J202" s="75">
        <v>2013</v>
      </c>
      <c r="K202" s="19" t="s">
        <v>4</v>
      </c>
      <c r="L202" s="86" t="s">
        <v>525</v>
      </c>
      <c r="M202" s="24">
        <v>3000</v>
      </c>
      <c r="N202" s="13" t="s">
        <v>14</v>
      </c>
      <c r="O202" s="54" t="s">
        <v>13</v>
      </c>
      <c r="P202" s="12">
        <v>0</v>
      </c>
      <c r="Q202" s="99"/>
      <c r="R202" s="99"/>
      <c r="T202" s="8">
        <f t="shared" si="27"/>
        <v>1</v>
      </c>
      <c r="U202" s="17">
        <f t="shared" si="28"/>
        <v>0</v>
      </c>
      <c r="V202" s="17"/>
      <c r="W202" s="19" t="str">
        <f t="shared" si="26"/>
        <v>CPP_006270</v>
      </c>
      <c r="X202" s="8">
        <f>_xlfn.COUNTIFS($L$2:$L49416,W202)</f>
        <v>1</v>
      </c>
    </row>
    <row r="203" spans="10:24" ht="13.5">
      <c r="J203" s="74">
        <v>2013</v>
      </c>
      <c r="K203" s="80" t="s">
        <v>4</v>
      </c>
      <c r="L203" s="86" t="s">
        <v>317</v>
      </c>
      <c r="M203" s="23">
        <v>600</v>
      </c>
      <c r="N203" s="11" t="s">
        <v>14</v>
      </c>
      <c r="O203" s="53" t="s">
        <v>119</v>
      </c>
      <c r="P203" s="96" t="s">
        <v>812</v>
      </c>
      <c r="Q203" s="59"/>
      <c r="R203" s="59"/>
      <c r="T203" s="8">
        <f t="shared" si="27"/>
        <v>1</v>
      </c>
      <c r="U203" s="17">
        <f t="shared" si="28"/>
        <v>1</v>
      </c>
      <c r="V203" s="17"/>
      <c r="W203" s="19" t="str">
        <f t="shared" si="26"/>
        <v>CPP_006271</v>
      </c>
      <c r="X203" s="8">
        <f>_xlfn.COUNTIFS($L$2:$L49417,W203)</f>
        <v>1</v>
      </c>
    </row>
    <row r="204" spans="10:24" ht="13.5">
      <c r="J204" s="74">
        <v>2013</v>
      </c>
      <c r="K204" s="80" t="s">
        <v>4</v>
      </c>
      <c r="L204" s="86" t="s">
        <v>113</v>
      </c>
      <c r="M204" s="23">
        <v>3000</v>
      </c>
      <c r="N204" s="11" t="s">
        <v>14</v>
      </c>
      <c r="O204" s="52" t="s">
        <v>13</v>
      </c>
      <c r="P204" s="12">
        <v>0</v>
      </c>
      <c r="Q204" s="59"/>
      <c r="R204" s="59"/>
      <c r="T204" s="8">
        <f t="shared" si="27"/>
        <v>1</v>
      </c>
      <c r="U204" s="17">
        <f t="shared" si="28"/>
        <v>0</v>
      </c>
      <c r="V204" s="17"/>
      <c r="W204" s="19" t="str">
        <f t="shared" si="26"/>
        <v>CPP_006272</v>
      </c>
      <c r="X204" s="8">
        <f>_xlfn.COUNTIFS($L$2:$L49418,W204)</f>
        <v>1</v>
      </c>
    </row>
    <row r="205" spans="10:24" ht="13.5">
      <c r="J205" s="75">
        <v>2013</v>
      </c>
      <c r="K205" s="80" t="s">
        <v>4</v>
      </c>
      <c r="L205" s="86" t="s">
        <v>285</v>
      </c>
      <c r="M205" s="24">
        <v>4995</v>
      </c>
      <c r="N205" s="13" t="s">
        <v>25</v>
      </c>
      <c r="O205" s="54" t="s">
        <v>13</v>
      </c>
      <c r="P205" s="12">
        <v>0</v>
      </c>
      <c r="Q205" s="59"/>
      <c r="R205" s="59"/>
      <c r="T205" s="8">
        <f t="shared" si="27"/>
        <v>1</v>
      </c>
      <c r="U205" s="17">
        <f t="shared" si="28"/>
        <v>0</v>
      </c>
      <c r="V205" s="17"/>
      <c r="W205" s="19" t="str">
        <f t="shared" si="26"/>
        <v>CPP_006275</v>
      </c>
      <c r="X205" s="8">
        <f>_xlfn.COUNTIFS($L$2:$L49419,W205)</f>
        <v>1</v>
      </c>
    </row>
    <row r="206" spans="10:24" ht="13.5">
      <c r="J206" s="78">
        <v>2013</v>
      </c>
      <c r="K206" s="81" t="s">
        <v>4</v>
      </c>
      <c r="L206" s="65" t="s">
        <v>1062</v>
      </c>
      <c r="M206" s="24">
        <v>999</v>
      </c>
      <c r="N206" s="52" t="s">
        <v>25</v>
      </c>
      <c r="O206" s="33" t="s">
        <v>13</v>
      </c>
      <c r="P206" s="12">
        <v>0</v>
      </c>
      <c r="Q206" s="59" t="s">
        <v>587</v>
      </c>
      <c r="R206" s="59"/>
      <c r="T206" s="8">
        <f t="shared" si="27"/>
        <v>1</v>
      </c>
      <c r="U206" s="17">
        <f t="shared" si="28"/>
        <v>0</v>
      </c>
      <c r="V206" s="17"/>
      <c r="W206" s="19" t="str">
        <f t="shared" si="26"/>
        <v>CPP_006276</v>
      </c>
      <c r="X206" s="8">
        <f>_xlfn.COUNTIFS($L$2:$L49420,W206)</f>
        <v>1</v>
      </c>
    </row>
    <row r="207" spans="10:24" ht="13.5">
      <c r="J207" s="78">
        <v>2013</v>
      </c>
      <c r="K207" s="81" t="s">
        <v>4</v>
      </c>
      <c r="L207" s="65" t="s">
        <v>1063</v>
      </c>
      <c r="M207" s="24">
        <v>999</v>
      </c>
      <c r="N207" s="52" t="s">
        <v>25</v>
      </c>
      <c r="O207" s="33" t="s">
        <v>13</v>
      </c>
      <c r="P207" s="12">
        <v>0</v>
      </c>
      <c r="Q207" s="59" t="s">
        <v>587</v>
      </c>
      <c r="R207" s="59"/>
      <c r="T207" s="8">
        <f t="shared" si="27"/>
        <v>1</v>
      </c>
      <c r="U207" s="17">
        <f t="shared" si="28"/>
        <v>0</v>
      </c>
      <c r="V207" s="17"/>
      <c r="W207" s="19" t="str">
        <f t="shared" si="26"/>
        <v>CPP_006277</v>
      </c>
      <c r="X207" s="8">
        <f>_xlfn.COUNTIFS($L$2:$L49421,W207)</f>
        <v>1</v>
      </c>
    </row>
    <row r="208" spans="10:24" ht="13.5">
      <c r="J208" s="78">
        <v>2013</v>
      </c>
      <c r="K208" s="81" t="s">
        <v>4</v>
      </c>
      <c r="L208" s="65" t="s">
        <v>1003</v>
      </c>
      <c r="M208" s="24">
        <v>999</v>
      </c>
      <c r="N208" s="52" t="s">
        <v>25</v>
      </c>
      <c r="O208" s="33" t="s">
        <v>13</v>
      </c>
      <c r="P208" s="12">
        <v>0</v>
      </c>
      <c r="Q208" s="59" t="s">
        <v>475</v>
      </c>
      <c r="R208" s="59"/>
      <c r="T208" s="8">
        <f t="shared" si="27"/>
        <v>1</v>
      </c>
      <c r="U208" s="17">
        <f t="shared" si="28"/>
        <v>0</v>
      </c>
      <c r="V208" s="17"/>
      <c r="W208" s="19" t="str">
        <f t="shared" si="26"/>
        <v>CPP_006295</v>
      </c>
      <c r="X208" s="8">
        <f>_xlfn.COUNTIFS($L$2:$L49422,W208)</f>
        <v>1</v>
      </c>
    </row>
    <row r="209" spans="10:24" ht="13.5">
      <c r="J209" s="74">
        <v>2013</v>
      </c>
      <c r="K209" s="80" t="s">
        <v>4</v>
      </c>
      <c r="L209" s="86" t="s">
        <v>129</v>
      </c>
      <c r="M209" s="23">
        <v>1000</v>
      </c>
      <c r="N209" s="11" t="s">
        <v>14</v>
      </c>
      <c r="O209" s="52" t="s">
        <v>13</v>
      </c>
      <c r="P209" s="12">
        <v>0</v>
      </c>
      <c r="Q209" s="59"/>
      <c r="R209" s="59"/>
      <c r="T209" s="8">
        <f t="shared" si="27"/>
        <v>1</v>
      </c>
      <c r="U209" s="17">
        <f t="shared" si="28"/>
        <v>0</v>
      </c>
      <c r="V209" s="17"/>
      <c r="W209" s="19" t="str">
        <f t="shared" si="26"/>
        <v>CPP_006298</v>
      </c>
      <c r="X209" s="8">
        <f>_xlfn.COUNTIFS($L$2:$L49423,W209)</f>
        <v>1</v>
      </c>
    </row>
    <row r="210" spans="10:24" ht="13.5">
      <c r="J210" s="78">
        <v>2013</v>
      </c>
      <c r="K210" s="81" t="s">
        <v>4</v>
      </c>
      <c r="L210" s="65" t="s">
        <v>908</v>
      </c>
      <c r="M210" s="24">
        <v>999</v>
      </c>
      <c r="N210" s="52" t="s">
        <v>25</v>
      </c>
      <c r="O210" s="33" t="s">
        <v>13</v>
      </c>
      <c r="P210" s="12">
        <v>0</v>
      </c>
      <c r="Q210" s="59" t="s">
        <v>909</v>
      </c>
      <c r="R210" s="59"/>
      <c r="T210" s="8">
        <f t="shared" si="27"/>
        <v>1</v>
      </c>
      <c r="U210" s="17">
        <f t="shared" si="28"/>
        <v>0</v>
      </c>
      <c r="V210" s="17"/>
      <c r="W210" s="19" t="str">
        <f t="shared" si="26"/>
        <v>CPP_006299</v>
      </c>
      <c r="X210" s="8">
        <f>_xlfn.COUNTIFS($L$2:$L49424,W210)</f>
        <v>1</v>
      </c>
    </row>
    <row r="211" spans="10:24" ht="13.5">
      <c r="J211" s="78">
        <v>2013</v>
      </c>
      <c r="K211" s="81" t="s">
        <v>4</v>
      </c>
      <c r="L211" s="65" t="s">
        <v>1005</v>
      </c>
      <c r="M211" s="24">
        <v>999</v>
      </c>
      <c r="N211" s="52" t="s">
        <v>25</v>
      </c>
      <c r="O211" s="33" t="s">
        <v>13</v>
      </c>
      <c r="P211" s="12">
        <v>0</v>
      </c>
      <c r="Q211" s="59" t="s">
        <v>893</v>
      </c>
      <c r="R211" s="59"/>
      <c r="T211" s="8">
        <f t="shared" si="27"/>
        <v>1</v>
      </c>
      <c r="U211" s="17">
        <f t="shared" si="28"/>
        <v>0</v>
      </c>
      <c r="V211" s="17"/>
      <c r="W211" s="19" t="str">
        <f t="shared" si="26"/>
        <v>CPP_006300</v>
      </c>
      <c r="X211" s="8">
        <f>_xlfn.COUNTIFS($L$2:$L49425,W211)</f>
        <v>1</v>
      </c>
    </row>
    <row r="212" spans="10:24" ht="13.5">
      <c r="J212" s="78">
        <v>2013</v>
      </c>
      <c r="K212" s="81" t="s">
        <v>4</v>
      </c>
      <c r="L212" s="65" t="s">
        <v>1007</v>
      </c>
      <c r="M212" s="24">
        <v>999</v>
      </c>
      <c r="N212" s="52" t="s">
        <v>25</v>
      </c>
      <c r="O212" s="33" t="s">
        <v>13</v>
      </c>
      <c r="P212" s="12">
        <v>0</v>
      </c>
      <c r="Q212" s="59" t="s">
        <v>893</v>
      </c>
      <c r="R212" s="59"/>
      <c r="T212" s="8">
        <f t="shared" si="27"/>
        <v>1</v>
      </c>
      <c r="U212" s="17">
        <f t="shared" si="28"/>
        <v>0</v>
      </c>
      <c r="V212" s="17"/>
      <c r="W212" s="19" t="str">
        <f t="shared" si="26"/>
        <v>CPP_006301</v>
      </c>
      <c r="X212" s="8">
        <f>_xlfn.COUNTIFS($L$2:$L49426,W212)</f>
        <v>1</v>
      </c>
    </row>
    <row r="213" spans="10:24" ht="13.5">
      <c r="J213" s="74">
        <v>2013</v>
      </c>
      <c r="K213" s="80" t="s">
        <v>4</v>
      </c>
      <c r="L213" s="86" t="s">
        <v>112</v>
      </c>
      <c r="M213" s="23">
        <v>6000</v>
      </c>
      <c r="N213" s="11" t="s">
        <v>14</v>
      </c>
      <c r="O213" s="52" t="s">
        <v>13</v>
      </c>
      <c r="P213" s="12">
        <v>0</v>
      </c>
      <c r="Q213" s="59"/>
      <c r="R213" s="59"/>
      <c r="T213" s="8">
        <f t="shared" si="27"/>
        <v>1</v>
      </c>
      <c r="U213" s="17">
        <f t="shared" si="28"/>
        <v>0</v>
      </c>
      <c r="V213" s="17"/>
      <c r="W213" s="19" t="str">
        <f aca="true" t="shared" si="29" ref="W213:W276">L213</f>
        <v>CPP_006303</v>
      </c>
      <c r="X213" s="8">
        <f>_xlfn.COUNTIFS($L$2:$L49427,W213)</f>
        <v>1</v>
      </c>
    </row>
    <row r="214" spans="10:24" ht="15" customHeight="1">
      <c r="J214" s="78">
        <v>2013</v>
      </c>
      <c r="K214" s="81" t="s">
        <v>4</v>
      </c>
      <c r="L214" s="65" t="s">
        <v>1006</v>
      </c>
      <c r="M214" s="24">
        <v>999</v>
      </c>
      <c r="N214" s="52" t="s">
        <v>25</v>
      </c>
      <c r="O214" s="33" t="s">
        <v>13</v>
      </c>
      <c r="P214" s="12">
        <v>0</v>
      </c>
      <c r="Q214" s="59" t="s">
        <v>909</v>
      </c>
      <c r="R214" s="59"/>
      <c r="T214" s="8">
        <f t="shared" si="27"/>
        <v>1</v>
      </c>
      <c r="U214" s="17">
        <f t="shared" si="28"/>
        <v>0</v>
      </c>
      <c r="V214" s="17"/>
      <c r="W214" s="19" t="str">
        <f t="shared" si="29"/>
        <v>CPP_006305</v>
      </c>
      <c r="X214" s="8">
        <f>_xlfn.COUNTIFS($L$2:$L49428,W214)</f>
        <v>1</v>
      </c>
    </row>
    <row r="215" spans="10:24" ht="15" customHeight="1">
      <c r="J215" s="78">
        <v>2013</v>
      </c>
      <c r="K215" s="81" t="s">
        <v>4</v>
      </c>
      <c r="L215" s="65" t="s">
        <v>918</v>
      </c>
      <c r="M215" s="24">
        <v>999</v>
      </c>
      <c r="N215" s="52" t="s">
        <v>25</v>
      </c>
      <c r="O215" s="33" t="s">
        <v>13</v>
      </c>
      <c r="P215" s="12">
        <v>0</v>
      </c>
      <c r="Q215" s="59" t="s">
        <v>893</v>
      </c>
      <c r="R215" s="59"/>
      <c r="T215" s="8">
        <f t="shared" si="27"/>
        <v>1</v>
      </c>
      <c r="U215" s="17">
        <f t="shared" si="28"/>
        <v>0</v>
      </c>
      <c r="V215" s="17"/>
      <c r="W215" s="19" t="str">
        <f t="shared" si="29"/>
        <v>CPP_006322</v>
      </c>
      <c r="X215" s="8">
        <f>_xlfn.COUNTIFS($L$2:$L49429,W215)</f>
        <v>1</v>
      </c>
    </row>
    <row r="216" spans="10:24" ht="15" customHeight="1">
      <c r="J216" s="74">
        <v>2013</v>
      </c>
      <c r="K216" s="80" t="s">
        <v>4</v>
      </c>
      <c r="L216" s="86" t="s">
        <v>318</v>
      </c>
      <c r="M216" s="23">
        <v>1500</v>
      </c>
      <c r="N216" s="11" t="s">
        <v>14</v>
      </c>
      <c r="O216" s="52" t="s">
        <v>119</v>
      </c>
      <c r="P216" s="12">
        <v>1</v>
      </c>
      <c r="Q216" s="59"/>
      <c r="R216" s="59"/>
      <c r="T216" s="8">
        <f t="shared" si="27"/>
        <v>1</v>
      </c>
      <c r="U216" s="17">
        <f t="shared" si="28"/>
        <v>1</v>
      </c>
      <c r="V216" s="17"/>
      <c r="W216" s="19" t="str">
        <f t="shared" si="29"/>
        <v>CPP_006328</v>
      </c>
      <c r="X216" s="8">
        <f>_xlfn.COUNTIFS($L$2:$L49430,W216)</f>
        <v>1</v>
      </c>
    </row>
    <row r="217" spans="10:24" ht="15" customHeight="1">
      <c r="J217" s="74">
        <v>2013</v>
      </c>
      <c r="K217" s="80" t="s">
        <v>4</v>
      </c>
      <c r="L217" s="86" t="s">
        <v>319</v>
      </c>
      <c r="M217" s="23">
        <v>2000</v>
      </c>
      <c r="N217" s="11" t="s">
        <v>14</v>
      </c>
      <c r="O217" s="53" t="s">
        <v>119</v>
      </c>
      <c r="P217" s="96">
        <v>1</v>
      </c>
      <c r="Q217" s="59"/>
      <c r="R217" s="59"/>
      <c r="T217" s="8">
        <f t="shared" si="27"/>
        <v>1</v>
      </c>
      <c r="U217" s="17">
        <f t="shared" si="28"/>
        <v>1</v>
      </c>
      <c r="V217" s="17"/>
      <c r="W217" s="19" t="str">
        <f t="shared" si="29"/>
        <v>CPP_006330</v>
      </c>
      <c r="X217" s="8">
        <f>_xlfn.COUNTIFS($L$2:$L49431,W217)</f>
        <v>1</v>
      </c>
    </row>
    <row r="218" spans="10:24" ht="13.5">
      <c r="J218" s="74">
        <v>2013</v>
      </c>
      <c r="K218" s="80" t="s">
        <v>4</v>
      </c>
      <c r="L218" s="86" t="s">
        <v>320</v>
      </c>
      <c r="M218" s="23">
        <v>1000</v>
      </c>
      <c r="N218" s="11" t="s">
        <v>14</v>
      </c>
      <c r="O218" s="52" t="s">
        <v>13</v>
      </c>
      <c r="P218" s="12">
        <v>0</v>
      </c>
      <c r="Q218" s="59"/>
      <c r="R218" s="59"/>
      <c r="T218" s="8">
        <f t="shared" si="27"/>
        <v>1</v>
      </c>
      <c r="U218" s="17">
        <f t="shared" si="28"/>
        <v>0</v>
      </c>
      <c r="V218" s="17"/>
      <c r="W218" s="19" t="str">
        <f t="shared" si="29"/>
        <v>CPP_006335</v>
      </c>
      <c r="X218" s="8">
        <f>_xlfn.COUNTIFS($L$2:$L49432,W218)</f>
        <v>1</v>
      </c>
    </row>
    <row r="219" spans="10:24" ht="13.5">
      <c r="J219" s="75">
        <v>2013</v>
      </c>
      <c r="K219" s="80" t="s">
        <v>4</v>
      </c>
      <c r="L219" s="86" t="s">
        <v>123</v>
      </c>
      <c r="M219" s="24">
        <v>6055</v>
      </c>
      <c r="N219" s="13" t="s">
        <v>25</v>
      </c>
      <c r="O219" s="54" t="s">
        <v>13</v>
      </c>
      <c r="P219" s="12">
        <v>0</v>
      </c>
      <c r="Q219" s="59"/>
      <c r="R219" s="59"/>
      <c r="T219" s="8">
        <f t="shared" si="27"/>
        <v>1</v>
      </c>
      <c r="U219" s="17">
        <f t="shared" si="28"/>
        <v>0</v>
      </c>
      <c r="V219" s="17"/>
      <c r="W219" s="19" t="str">
        <f t="shared" si="29"/>
        <v>CPP_006348</v>
      </c>
      <c r="X219" s="8">
        <f>_xlfn.COUNTIFS($L$2:$L49433,W219)</f>
        <v>1</v>
      </c>
    </row>
    <row r="220" spans="10:24" ht="15" customHeight="1">
      <c r="J220" s="74">
        <v>2013</v>
      </c>
      <c r="K220" s="80" t="s">
        <v>4</v>
      </c>
      <c r="L220" s="86" t="s">
        <v>321</v>
      </c>
      <c r="M220" s="23">
        <v>2000</v>
      </c>
      <c r="N220" s="11" t="s">
        <v>14</v>
      </c>
      <c r="O220" s="52" t="s">
        <v>13</v>
      </c>
      <c r="P220" s="12">
        <v>0</v>
      </c>
      <c r="Q220" s="59"/>
      <c r="R220" s="59"/>
      <c r="T220" s="8">
        <f t="shared" si="27"/>
        <v>1</v>
      </c>
      <c r="U220" s="17">
        <f t="shared" si="28"/>
        <v>0</v>
      </c>
      <c r="V220" s="17"/>
      <c r="W220" s="19" t="str">
        <f t="shared" si="29"/>
        <v>CPP_006367</v>
      </c>
      <c r="X220" s="8">
        <f>_xlfn.COUNTIFS($L$2:$L49434,W220)</f>
        <v>1</v>
      </c>
    </row>
    <row r="221" spans="10:24" ht="13.5">
      <c r="J221" s="74">
        <v>2013</v>
      </c>
      <c r="K221" s="80" t="s">
        <v>4</v>
      </c>
      <c r="L221" s="86" t="s">
        <v>111</v>
      </c>
      <c r="M221" s="23">
        <v>3000</v>
      </c>
      <c r="N221" s="11" t="s">
        <v>14</v>
      </c>
      <c r="O221" s="52" t="s">
        <v>13</v>
      </c>
      <c r="P221" s="12">
        <v>0</v>
      </c>
      <c r="Q221" s="59"/>
      <c r="R221" s="59"/>
      <c r="T221" s="8">
        <f t="shared" si="27"/>
        <v>1</v>
      </c>
      <c r="U221" s="17">
        <f t="shared" si="28"/>
        <v>0</v>
      </c>
      <c r="V221" s="17"/>
      <c r="W221" s="19" t="str">
        <f t="shared" si="29"/>
        <v>CPP_006369</v>
      </c>
      <c r="X221" s="8">
        <f>_xlfn.COUNTIFS($L$2:$L49435,W221)</f>
        <v>1</v>
      </c>
    </row>
    <row r="222" spans="10:24" ht="13.5">
      <c r="J222" s="74">
        <v>2013</v>
      </c>
      <c r="K222" s="80" t="s">
        <v>4</v>
      </c>
      <c r="L222" s="86" t="s">
        <v>110</v>
      </c>
      <c r="M222" s="23">
        <v>4000</v>
      </c>
      <c r="N222" s="11" t="s">
        <v>14</v>
      </c>
      <c r="O222" s="52" t="s">
        <v>13</v>
      </c>
      <c r="P222" s="12">
        <v>0</v>
      </c>
      <c r="Q222" s="59"/>
      <c r="R222" s="59"/>
      <c r="T222" s="8">
        <f t="shared" si="27"/>
        <v>1</v>
      </c>
      <c r="U222" s="17">
        <f t="shared" si="28"/>
        <v>0</v>
      </c>
      <c r="V222" s="17"/>
      <c r="W222" s="19" t="str">
        <f t="shared" si="29"/>
        <v>CPP_006371</v>
      </c>
      <c r="X222" s="8">
        <f>_xlfn.COUNTIFS($L$2:$L49436,W222)</f>
        <v>1</v>
      </c>
    </row>
    <row r="223" spans="10:24" ht="13.5">
      <c r="J223" s="74">
        <v>2013</v>
      </c>
      <c r="K223" s="80" t="s">
        <v>4</v>
      </c>
      <c r="L223" s="86" t="s">
        <v>109</v>
      </c>
      <c r="M223" s="23">
        <v>2000</v>
      </c>
      <c r="N223" s="11" t="s">
        <v>14</v>
      </c>
      <c r="O223" s="52" t="s">
        <v>119</v>
      </c>
      <c r="P223" s="12">
        <v>5</v>
      </c>
      <c r="Q223" s="59"/>
      <c r="R223" s="59"/>
      <c r="T223" s="8">
        <f t="shared" si="27"/>
        <v>1</v>
      </c>
      <c r="U223" s="17">
        <f t="shared" si="28"/>
        <v>1</v>
      </c>
      <c r="V223" s="17"/>
      <c r="W223" s="19" t="str">
        <f t="shared" si="29"/>
        <v>CPP_006379</v>
      </c>
      <c r="X223" s="8">
        <f>_xlfn.COUNTIFS($L$2:$L49437,W223)</f>
        <v>1</v>
      </c>
    </row>
    <row r="224" spans="10:24" ht="13.5">
      <c r="J224" s="74">
        <v>2013</v>
      </c>
      <c r="K224" s="80" t="s">
        <v>4</v>
      </c>
      <c r="L224" s="88" t="s">
        <v>1568</v>
      </c>
      <c r="M224" s="24">
        <v>999</v>
      </c>
      <c r="N224" s="11" t="s">
        <v>14</v>
      </c>
      <c r="O224" s="52" t="s">
        <v>13</v>
      </c>
      <c r="P224" s="12">
        <v>0</v>
      </c>
      <c r="Q224" s="12"/>
      <c r="R224" s="12"/>
      <c r="T224" s="8">
        <f t="shared" si="27"/>
        <v>1</v>
      </c>
      <c r="U224" s="17">
        <f t="shared" si="28"/>
        <v>0</v>
      </c>
      <c r="V224" s="17"/>
      <c r="W224" s="19" t="str">
        <f t="shared" si="29"/>
        <v>CPP_006380</v>
      </c>
      <c r="X224" s="8">
        <f>_xlfn.COUNTIFS($L$2:$L49438,W224)</f>
        <v>1</v>
      </c>
    </row>
    <row r="225" spans="10:24" ht="13.5">
      <c r="J225" s="74">
        <v>2013</v>
      </c>
      <c r="K225" s="80" t="s">
        <v>4</v>
      </c>
      <c r="L225" s="86" t="s">
        <v>108</v>
      </c>
      <c r="M225" s="23">
        <v>3000</v>
      </c>
      <c r="N225" s="11" t="s">
        <v>14</v>
      </c>
      <c r="O225" s="52" t="s">
        <v>13</v>
      </c>
      <c r="P225" s="12">
        <v>0</v>
      </c>
      <c r="Q225" s="59"/>
      <c r="R225" s="59"/>
      <c r="T225" s="8">
        <f t="shared" si="27"/>
        <v>1</v>
      </c>
      <c r="U225" s="17">
        <f t="shared" si="28"/>
        <v>0</v>
      </c>
      <c r="V225" s="17"/>
      <c r="W225" s="19" t="str">
        <f t="shared" si="29"/>
        <v>CPP_006382</v>
      </c>
      <c r="X225" s="8">
        <f>_xlfn.COUNTIFS($L$2:$L49439,W225)</f>
        <v>1</v>
      </c>
    </row>
    <row r="226" spans="10:24" ht="13.5">
      <c r="J226" s="74">
        <v>2013</v>
      </c>
      <c r="K226" s="80" t="s">
        <v>4</v>
      </c>
      <c r="L226" s="86" t="s">
        <v>107</v>
      </c>
      <c r="M226" s="23">
        <v>2500</v>
      </c>
      <c r="N226" s="11" t="s">
        <v>14</v>
      </c>
      <c r="O226" s="52" t="s">
        <v>13</v>
      </c>
      <c r="P226" s="12">
        <v>0</v>
      </c>
      <c r="Q226" s="59"/>
      <c r="R226" s="59"/>
      <c r="T226" s="8">
        <f t="shared" si="27"/>
        <v>1</v>
      </c>
      <c r="U226" s="17">
        <f t="shared" si="28"/>
        <v>0</v>
      </c>
      <c r="V226" s="17"/>
      <c r="W226" s="19" t="str">
        <f t="shared" si="29"/>
        <v>CPP_006384</v>
      </c>
      <c r="X226" s="8">
        <f>_xlfn.COUNTIFS($L$2:$L49440,W226)</f>
        <v>1</v>
      </c>
    </row>
    <row r="227" spans="10:24" ht="13.5">
      <c r="J227" s="75">
        <v>2013</v>
      </c>
      <c r="K227" s="80" t="s">
        <v>4</v>
      </c>
      <c r="L227" s="86" t="s">
        <v>286</v>
      </c>
      <c r="M227" s="24">
        <v>3190</v>
      </c>
      <c r="N227" s="13" t="s">
        <v>25</v>
      </c>
      <c r="O227" s="54" t="s">
        <v>13</v>
      </c>
      <c r="P227" s="12">
        <v>0</v>
      </c>
      <c r="Q227" s="59"/>
      <c r="R227" s="59"/>
      <c r="T227" s="8">
        <f t="shared" si="27"/>
        <v>1</v>
      </c>
      <c r="U227" s="17">
        <f t="shared" si="28"/>
        <v>0</v>
      </c>
      <c r="V227" s="17"/>
      <c r="W227" s="19" t="str">
        <f t="shared" si="29"/>
        <v>CPP_006389</v>
      </c>
      <c r="X227" s="8">
        <f>_xlfn.COUNTIFS($L$2:$L49441,W227)</f>
        <v>1</v>
      </c>
    </row>
    <row r="228" spans="10:24" ht="13.5">
      <c r="J228" s="78">
        <v>2013</v>
      </c>
      <c r="K228" s="81" t="s">
        <v>4</v>
      </c>
      <c r="L228" s="65" t="s">
        <v>1008</v>
      </c>
      <c r="M228" s="24">
        <v>999</v>
      </c>
      <c r="N228" s="52" t="s">
        <v>25</v>
      </c>
      <c r="O228" s="33" t="s">
        <v>13</v>
      </c>
      <c r="P228" s="12">
        <v>0</v>
      </c>
      <c r="Q228" s="59" t="s">
        <v>895</v>
      </c>
      <c r="R228" s="59"/>
      <c r="T228" s="8">
        <f t="shared" si="27"/>
        <v>1</v>
      </c>
      <c r="U228" s="17">
        <f t="shared" si="28"/>
        <v>0</v>
      </c>
      <c r="V228" s="17"/>
      <c r="W228" s="19" t="str">
        <f t="shared" si="29"/>
        <v>CPP_006399</v>
      </c>
      <c r="X228" s="8">
        <f>_xlfn.COUNTIFS($L$2:$L49442,W228)</f>
        <v>1</v>
      </c>
    </row>
    <row r="229" spans="10:24" ht="13.5">
      <c r="J229" s="75">
        <v>2013</v>
      </c>
      <c r="K229" s="19" t="s">
        <v>4</v>
      </c>
      <c r="L229" s="91" t="s">
        <v>1665</v>
      </c>
      <c r="M229" s="72">
        <v>2000</v>
      </c>
      <c r="N229" s="13" t="s">
        <v>14</v>
      </c>
      <c r="O229" s="58" t="s">
        <v>119</v>
      </c>
      <c r="P229" s="12" t="s">
        <v>812</v>
      </c>
      <c r="Q229" s="59"/>
      <c r="R229" s="59"/>
      <c r="T229" s="8">
        <f t="shared" si="27"/>
        <v>1</v>
      </c>
      <c r="U229" s="17">
        <f t="shared" si="28"/>
        <v>1</v>
      </c>
      <c r="V229" s="17"/>
      <c r="W229" s="19" t="str">
        <f t="shared" si="29"/>
        <v>CPP_006404</v>
      </c>
      <c r="X229" s="8">
        <f>_xlfn.COUNTIFS($L$2:$L49443,W229)</f>
        <v>1</v>
      </c>
    </row>
    <row r="230" spans="10:24" ht="13.5">
      <c r="J230" s="75">
        <v>2013</v>
      </c>
      <c r="K230" s="80" t="s">
        <v>4</v>
      </c>
      <c r="L230" s="86" t="s">
        <v>287</v>
      </c>
      <c r="M230" s="24">
        <v>7446</v>
      </c>
      <c r="N230" s="13" t="s">
        <v>25</v>
      </c>
      <c r="O230" s="55" t="s">
        <v>119</v>
      </c>
      <c r="P230" s="97" t="s">
        <v>812</v>
      </c>
      <c r="Q230" s="59" t="s">
        <v>438</v>
      </c>
      <c r="R230" s="59"/>
      <c r="T230" s="8">
        <f t="shared" si="27"/>
        <v>1</v>
      </c>
      <c r="U230" s="17">
        <f t="shared" si="28"/>
        <v>1</v>
      </c>
      <c r="V230" s="17"/>
      <c r="W230" s="19" t="str">
        <f t="shared" si="29"/>
        <v>CPP_006433</v>
      </c>
      <c r="X230" s="8">
        <f>_xlfn.COUNTIFS($L$2:$L49444,W230)</f>
        <v>1</v>
      </c>
    </row>
    <row r="231" spans="10:24" ht="13.5">
      <c r="J231" s="75">
        <v>2013</v>
      </c>
      <c r="K231" s="80" t="s">
        <v>4</v>
      </c>
      <c r="L231" s="86" t="s">
        <v>288</v>
      </c>
      <c r="M231" s="24">
        <v>5161</v>
      </c>
      <c r="N231" s="13" t="s">
        <v>25</v>
      </c>
      <c r="O231" s="54" t="s">
        <v>13</v>
      </c>
      <c r="P231" s="12">
        <v>0</v>
      </c>
      <c r="Q231" s="59"/>
      <c r="R231" s="59"/>
      <c r="T231" s="8">
        <f t="shared" si="27"/>
        <v>1</v>
      </c>
      <c r="U231" s="17">
        <f t="shared" si="28"/>
        <v>0</v>
      </c>
      <c r="V231" s="17"/>
      <c r="W231" s="19" t="str">
        <f t="shared" si="29"/>
        <v>CPP_006435</v>
      </c>
      <c r="X231" s="8">
        <f>_xlfn.COUNTIFS($L$2:$L49445,W231)</f>
        <v>1</v>
      </c>
    </row>
    <row r="232" spans="10:24" ht="13.5">
      <c r="J232" s="75">
        <v>2013</v>
      </c>
      <c r="K232" s="19" t="s">
        <v>6</v>
      </c>
      <c r="L232" s="86" t="s">
        <v>31</v>
      </c>
      <c r="M232" s="24">
        <v>2000</v>
      </c>
      <c r="N232" s="13" t="s">
        <v>14</v>
      </c>
      <c r="O232" s="54" t="s">
        <v>13</v>
      </c>
      <c r="P232" s="12">
        <v>0</v>
      </c>
      <c r="Q232" s="59"/>
      <c r="R232" s="59"/>
      <c r="T232" s="8">
        <f t="shared" si="27"/>
        <v>1</v>
      </c>
      <c r="U232" s="17">
        <f t="shared" si="28"/>
        <v>0</v>
      </c>
      <c r="V232" s="17"/>
      <c r="W232" s="19" t="str">
        <f t="shared" si="29"/>
        <v>C0001</v>
      </c>
      <c r="X232" s="8">
        <f>_xlfn.COUNTIFS($L$2:$L49446,W232)</f>
        <v>1</v>
      </c>
    </row>
    <row r="233" spans="10:24" ht="13.5">
      <c r="J233" s="74">
        <v>2014</v>
      </c>
      <c r="K233" s="80" t="s">
        <v>8</v>
      </c>
      <c r="L233" s="88">
        <v>120</v>
      </c>
      <c r="M233" s="23">
        <v>50000</v>
      </c>
      <c r="N233" s="11" t="s">
        <v>25</v>
      </c>
      <c r="O233" s="52" t="s">
        <v>13</v>
      </c>
      <c r="P233" s="12">
        <v>0</v>
      </c>
      <c r="Q233" s="59"/>
      <c r="R233" t="s">
        <v>1758</v>
      </c>
      <c r="T233" s="8">
        <f t="shared" si="27"/>
        <v>1</v>
      </c>
      <c r="U233" s="17">
        <f t="shared" si="28"/>
        <v>0</v>
      </c>
      <c r="V233" s="17"/>
      <c r="W233" s="19">
        <f t="shared" si="29"/>
        <v>120</v>
      </c>
      <c r="X233" s="8">
        <f>_xlfn.COUNTIFS($L$2:$L49447,W233)</f>
        <v>1</v>
      </c>
    </row>
    <row r="234" spans="10:24" ht="13.5">
      <c r="J234" s="74">
        <v>2014</v>
      </c>
      <c r="K234" s="80" t="s">
        <v>8</v>
      </c>
      <c r="L234" s="88">
        <v>131</v>
      </c>
      <c r="M234" s="23">
        <v>20000</v>
      </c>
      <c r="N234" s="11" t="s">
        <v>25</v>
      </c>
      <c r="O234" s="52" t="s">
        <v>13</v>
      </c>
      <c r="P234" s="12">
        <v>0</v>
      </c>
      <c r="Q234" s="59"/>
      <c r="R234" t="s">
        <v>1759</v>
      </c>
      <c r="T234" s="8">
        <f t="shared" si="27"/>
        <v>1</v>
      </c>
      <c r="U234" s="17">
        <f t="shared" si="28"/>
        <v>0</v>
      </c>
      <c r="V234" s="17"/>
      <c r="W234" s="19">
        <f t="shared" si="29"/>
        <v>131</v>
      </c>
      <c r="X234" s="8">
        <f>_xlfn.COUNTIFS($L$2:$L49448,W234)</f>
        <v>1</v>
      </c>
    </row>
    <row r="235" spans="10:24" ht="13.5">
      <c r="J235" s="74">
        <v>2014</v>
      </c>
      <c r="K235" s="80" t="s">
        <v>8</v>
      </c>
      <c r="L235" s="88">
        <v>136</v>
      </c>
      <c r="M235" s="23">
        <v>41500</v>
      </c>
      <c r="N235" s="11" t="s">
        <v>25</v>
      </c>
      <c r="O235" s="52" t="s">
        <v>13</v>
      </c>
      <c r="P235" s="12">
        <v>0</v>
      </c>
      <c r="Q235" s="59"/>
      <c r="R235" t="s">
        <v>1760</v>
      </c>
      <c r="T235" s="8">
        <f t="shared" si="27"/>
        <v>1</v>
      </c>
      <c r="U235" s="17">
        <f t="shared" si="28"/>
        <v>0</v>
      </c>
      <c r="V235" s="17"/>
      <c r="W235" s="19">
        <f t="shared" si="29"/>
        <v>136</v>
      </c>
      <c r="X235" s="8">
        <f>_xlfn.COUNTIFS($L$2:$L49449,W235)</f>
        <v>1</v>
      </c>
    </row>
    <row r="236" spans="10:24" ht="13.5">
      <c r="J236" s="74">
        <v>2014</v>
      </c>
      <c r="K236" s="80" t="s">
        <v>8</v>
      </c>
      <c r="L236" s="88">
        <v>154</v>
      </c>
      <c r="M236" s="23">
        <v>30000</v>
      </c>
      <c r="N236" s="11" t="s">
        <v>25</v>
      </c>
      <c r="O236" s="52" t="s">
        <v>13</v>
      </c>
      <c r="P236" s="12">
        <v>0</v>
      </c>
      <c r="Q236" s="59"/>
      <c r="R236" t="s">
        <v>1761</v>
      </c>
      <c r="T236" s="8">
        <f t="shared" si="27"/>
        <v>1</v>
      </c>
      <c r="U236" s="17">
        <f t="shared" si="28"/>
        <v>0</v>
      </c>
      <c r="V236" s="17"/>
      <c r="W236" s="19">
        <f t="shared" si="29"/>
        <v>154</v>
      </c>
      <c r="X236" s="8">
        <f>_xlfn.COUNTIFS($L$2:$L49450,W236)</f>
        <v>1</v>
      </c>
    </row>
    <row r="237" spans="10:24" ht="13.5">
      <c r="J237" s="74">
        <v>2014</v>
      </c>
      <c r="K237" s="80" t="s">
        <v>8</v>
      </c>
      <c r="L237" s="88">
        <v>155</v>
      </c>
      <c r="M237" s="23">
        <v>25000</v>
      </c>
      <c r="N237" s="11" t="s">
        <v>25</v>
      </c>
      <c r="O237" s="52" t="s">
        <v>13</v>
      </c>
      <c r="P237" s="12">
        <v>0</v>
      </c>
      <c r="Q237" s="59"/>
      <c r="R237" t="s">
        <v>1762</v>
      </c>
      <c r="T237" s="8">
        <f t="shared" si="27"/>
        <v>1</v>
      </c>
      <c r="U237" s="17">
        <f t="shared" si="28"/>
        <v>0</v>
      </c>
      <c r="V237" s="17"/>
      <c r="W237" s="19">
        <f t="shared" si="29"/>
        <v>155</v>
      </c>
      <c r="X237" s="8">
        <f>_xlfn.COUNTIFS($L$2:$L49451,W237)</f>
        <v>1</v>
      </c>
    </row>
    <row r="238" spans="10:24" ht="13.5">
      <c r="J238" s="74">
        <v>2014</v>
      </c>
      <c r="K238" s="80" t="s">
        <v>8</v>
      </c>
      <c r="L238" s="88">
        <v>158</v>
      </c>
      <c r="M238" s="23">
        <v>17000</v>
      </c>
      <c r="N238" s="11" t="s">
        <v>25</v>
      </c>
      <c r="O238" s="52" t="s">
        <v>13</v>
      </c>
      <c r="P238" s="12">
        <v>0</v>
      </c>
      <c r="Q238" s="59"/>
      <c r="R238" t="s">
        <v>1763</v>
      </c>
      <c r="T238" s="8">
        <f t="shared" si="27"/>
        <v>1</v>
      </c>
      <c r="U238" s="17">
        <f t="shared" si="28"/>
        <v>0</v>
      </c>
      <c r="V238" s="17"/>
      <c r="W238" s="19">
        <f t="shared" si="29"/>
        <v>158</v>
      </c>
      <c r="X238" s="8">
        <f>_xlfn.COUNTIFS($L$2:$L49452,W238)</f>
        <v>1</v>
      </c>
    </row>
    <row r="239" spans="10:24" ht="13.5">
      <c r="J239" s="74">
        <v>2014</v>
      </c>
      <c r="K239" s="80" t="s">
        <v>8</v>
      </c>
      <c r="L239" s="88">
        <v>160</v>
      </c>
      <c r="M239" s="23">
        <v>50000</v>
      </c>
      <c r="N239" s="11" t="s">
        <v>25</v>
      </c>
      <c r="O239" s="52" t="s">
        <v>13</v>
      </c>
      <c r="P239" s="12">
        <v>0</v>
      </c>
      <c r="Q239" s="59"/>
      <c r="R239" t="s">
        <v>1764</v>
      </c>
      <c r="T239" s="8">
        <f t="shared" si="27"/>
        <v>1</v>
      </c>
      <c r="U239" s="17">
        <f t="shared" si="28"/>
        <v>0</v>
      </c>
      <c r="V239" s="17"/>
      <c r="W239" s="19">
        <f t="shared" si="29"/>
        <v>160</v>
      </c>
      <c r="X239" s="8">
        <f>_xlfn.COUNTIFS($L$2:$L49453,W239)</f>
        <v>1</v>
      </c>
    </row>
    <row r="240" spans="10:24" ht="13.5">
      <c r="J240" s="74">
        <v>2014</v>
      </c>
      <c r="K240" s="80" t="s">
        <v>8</v>
      </c>
      <c r="L240" s="88">
        <v>166</v>
      </c>
      <c r="M240" s="23">
        <v>50000</v>
      </c>
      <c r="N240" s="11" t="s">
        <v>25</v>
      </c>
      <c r="O240" s="52" t="s">
        <v>13</v>
      </c>
      <c r="P240" s="12">
        <v>0</v>
      </c>
      <c r="Q240" s="59"/>
      <c r="R240" t="s">
        <v>1765</v>
      </c>
      <c r="T240" s="8">
        <f t="shared" si="27"/>
        <v>1</v>
      </c>
      <c r="U240" s="17">
        <f t="shared" si="28"/>
        <v>0</v>
      </c>
      <c r="V240" s="17"/>
      <c r="W240" s="19">
        <f t="shared" si="29"/>
        <v>166</v>
      </c>
      <c r="X240" s="8">
        <f>_xlfn.COUNTIFS($L$2:$L49454,W240)</f>
        <v>1</v>
      </c>
    </row>
    <row r="241" spans="10:24" ht="13.5">
      <c r="J241" s="74">
        <v>2014</v>
      </c>
      <c r="K241" s="80" t="s">
        <v>8</v>
      </c>
      <c r="L241" s="88">
        <v>173</v>
      </c>
      <c r="M241" s="23">
        <v>25000</v>
      </c>
      <c r="N241" s="11" t="s">
        <v>25</v>
      </c>
      <c r="O241" s="52" t="s">
        <v>13</v>
      </c>
      <c r="P241" s="12">
        <v>0</v>
      </c>
      <c r="Q241" s="59"/>
      <c r="R241" t="s">
        <v>1766</v>
      </c>
      <c r="T241" s="8">
        <f t="shared" si="27"/>
        <v>1</v>
      </c>
      <c r="U241" s="17">
        <f t="shared" si="28"/>
        <v>0</v>
      </c>
      <c r="V241" s="17"/>
      <c r="W241" s="19">
        <f t="shared" si="29"/>
        <v>173</v>
      </c>
      <c r="X241" s="8">
        <f>_xlfn.COUNTIFS($L$2:$L49455,W241)</f>
        <v>1</v>
      </c>
    </row>
    <row r="242" spans="10:24" ht="13.5">
      <c r="J242" s="74">
        <v>2014</v>
      </c>
      <c r="K242" s="80" t="s">
        <v>8</v>
      </c>
      <c r="L242" s="88">
        <v>180</v>
      </c>
      <c r="M242" s="23">
        <v>30000</v>
      </c>
      <c r="N242" s="11" t="s">
        <v>25</v>
      </c>
      <c r="O242" s="52" t="s">
        <v>13</v>
      </c>
      <c r="P242" s="12">
        <v>0</v>
      </c>
      <c r="Q242" s="59"/>
      <c r="R242" t="s">
        <v>1767</v>
      </c>
      <c r="T242" s="8">
        <f t="shared" si="27"/>
        <v>1</v>
      </c>
      <c r="U242" s="17">
        <f t="shared" si="28"/>
        <v>0</v>
      </c>
      <c r="V242" s="17"/>
      <c r="W242" s="19">
        <f t="shared" si="29"/>
        <v>180</v>
      </c>
      <c r="X242" s="8">
        <f>_xlfn.COUNTIFS($L$2:$L49456,W242)</f>
        <v>1</v>
      </c>
    </row>
    <row r="243" spans="10:24" ht="13.5">
      <c r="J243" s="74">
        <v>2014</v>
      </c>
      <c r="K243" s="80" t="s">
        <v>8</v>
      </c>
      <c r="L243" s="88">
        <v>182</v>
      </c>
      <c r="M243" s="23">
        <v>20000</v>
      </c>
      <c r="N243" s="11" t="s">
        <v>25</v>
      </c>
      <c r="O243" s="52" t="s">
        <v>13</v>
      </c>
      <c r="P243" s="12">
        <v>0</v>
      </c>
      <c r="Q243" s="59"/>
      <c r="R243" t="s">
        <v>1768</v>
      </c>
      <c r="T243" s="8">
        <f t="shared" si="27"/>
        <v>1</v>
      </c>
      <c r="U243" s="17">
        <f t="shared" si="28"/>
        <v>0</v>
      </c>
      <c r="V243" s="17"/>
      <c r="W243" s="19">
        <f t="shared" si="29"/>
        <v>182</v>
      </c>
      <c r="X243" s="8">
        <f>_xlfn.COUNTIFS($L$2:$L49457,W243)</f>
        <v>1</v>
      </c>
    </row>
    <row r="244" spans="10:24" ht="13.5">
      <c r="J244" s="74">
        <v>2014</v>
      </c>
      <c r="K244" s="80" t="s">
        <v>8</v>
      </c>
      <c r="L244" s="88">
        <v>187</v>
      </c>
      <c r="M244" s="23">
        <v>70000</v>
      </c>
      <c r="N244" s="11" t="s">
        <v>25</v>
      </c>
      <c r="O244" s="52" t="s">
        <v>13</v>
      </c>
      <c r="P244" s="12">
        <v>0</v>
      </c>
      <c r="Q244" s="59"/>
      <c r="R244" t="s">
        <v>1769</v>
      </c>
      <c r="T244" s="8">
        <f t="shared" si="27"/>
        <v>1</v>
      </c>
      <c r="U244" s="17">
        <f t="shared" si="28"/>
        <v>0</v>
      </c>
      <c r="V244" s="17"/>
      <c r="W244" s="19">
        <f t="shared" si="29"/>
        <v>187</v>
      </c>
      <c r="X244" s="8">
        <f>_xlfn.COUNTIFS($L$2:$L49458,W244)</f>
        <v>1</v>
      </c>
    </row>
    <row r="245" spans="10:24" ht="13.5">
      <c r="J245" s="74">
        <v>2014</v>
      </c>
      <c r="K245" s="80" t="s">
        <v>8</v>
      </c>
      <c r="L245" s="88">
        <v>189</v>
      </c>
      <c r="M245" s="23">
        <v>20000</v>
      </c>
      <c r="N245" s="11" t="s">
        <v>25</v>
      </c>
      <c r="O245" s="52" t="s">
        <v>13</v>
      </c>
      <c r="P245" s="12">
        <v>0</v>
      </c>
      <c r="Q245" s="59"/>
      <c r="R245" t="s">
        <v>1770</v>
      </c>
      <c r="T245" s="8">
        <f t="shared" si="27"/>
        <v>1</v>
      </c>
      <c r="U245" s="17">
        <f t="shared" si="28"/>
        <v>0</v>
      </c>
      <c r="V245" s="17"/>
      <c r="W245" s="19">
        <f t="shared" si="29"/>
        <v>189</v>
      </c>
      <c r="X245" s="8">
        <f>_xlfn.COUNTIFS($L$2:$L49459,W245)</f>
        <v>1</v>
      </c>
    </row>
    <row r="246" spans="10:24" ht="13.5">
      <c r="J246" s="74">
        <v>2014</v>
      </c>
      <c r="K246" s="80" t="s">
        <v>8</v>
      </c>
      <c r="L246" s="88">
        <v>191</v>
      </c>
      <c r="M246" s="23">
        <v>30000</v>
      </c>
      <c r="N246" s="11" t="s">
        <v>25</v>
      </c>
      <c r="O246" s="52" t="s">
        <v>13</v>
      </c>
      <c r="P246" s="12">
        <v>0</v>
      </c>
      <c r="Q246" s="59"/>
      <c r="R246" t="s">
        <v>1771</v>
      </c>
      <c r="T246" s="8">
        <f t="shared" si="27"/>
        <v>1</v>
      </c>
      <c r="U246" s="17">
        <f t="shared" si="28"/>
        <v>0</v>
      </c>
      <c r="V246" s="17"/>
      <c r="W246" s="19">
        <f t="shared" si="29"/>
        <v>191</v>
      </c>
      <c r="X246" s="8">
        <f>_xlfn.COUNTIFS($L$2:$L49460,W246)</f>
        <v>1</v>
      </c>
    </row>
    <row r="247" spans="10:24" ht="13.5">
      <c r="J247" s="74">
        <v>2014</v>
      </c>
      <c r="K247" s="80" t="s">
        <v>8</v>
      </c>
      <c r="L247" s="88">
        <v>193</v>
      </c>
      <c r="M247" s="23">
        <v>30000</v>
      </c>
      <c r="N247" s="11" t="s">
        <v>25</v>
      </c>
      <c r="O247" s="52" t="s">
        <v>13</v>
      </c>
      <c r="P247" s="12">
        <v>0</v>
      </c>
      <c r="Q247" s="59"/>
      <c r="R247" t="s">
        <v>1772</v>
      </c>
      <c r="T247" s="8">
        <f t="shared" si="27"/>
        <v>1</v>
      </c>
      <c r="U247" s="17">
        <f t="shared" si="28"/>
        <v>0</v>
      </c>
      <c r="V247" s="17"/>
      <c r="W247" s="19">
        <f t="shared" si="29"/>
        <v>193</v>
      </c>
      <c r="X247" s="8">
        <f>_xlfn.COUNTIFS($L$2:$L49461,W247)</f>
        <v>1</v>
      </c>
    </row>
    <row r="248" spans="10:24" ht="13.5">
      <c r="J248" s="74">
        <v>2014</v>
      </c>
      <c r="K248" s="80" t="s">
        <v>8</v>
      </c>
      <c r="L248" s="88">
        <v>198</v>
      </c>
      <c r="M248" s="23">
        <v>30000</v>
      </c>
      <c r="N248" s="11" t="s">
        <v>25</v>
      </c>
      <c r="O248" s="52" t="s">
        <v>13</v>
      </c>
      <c r="P248" s="12">
        <v>0</v>
      </c>
      <c r="Q248" s="59"/>
      <c r="R248" t="s">
        <v>1773</v>
      </c>
      <c r="T248" s="8">
        <f t="shared" si="27"/>
        <v>1</v>
      </c>
      <c r="U248" s="17">
        <f t="shared" si="28"/>
        <v>0</v>
      </c>
      <c r="V248" s="17"/>
      <c r="W248" s="19">
        <f t="shared" si="29"/>
        <v>198</v>
      </c>
      <c r="X248" s="8">
        <f>_xlfn.COUNTIFS($L$2:$L49462,W248)</f>
        <v>1</v>
      </c>
    </row>
    <row r="249" spans="10:24" ht="13.5">
      <c r="J249" s="74">
        <v>2014</v>
      </c>
      <c r="K249" s="80" t="s">
        <v>8</v>
      </c>
      <c r="L249" s="88">
        <v>199</v>
      </c>
      <c r="M249" s="23">
        <v>35000</v>
      </c>
      <c r="N249" s="11" t="s">
        <v>25</v>
      </c>
      <c r="O249" s="52" t="s">
        <v>13</v>
      </c>
      <c r="P249" s="12">
        <v>0</v>
      </c>
      <c r="Q249" s="59"/>
      <c r="R249" t="s">
        <v>1774</v>
      </c>
      <c r="T249" s="8">
        <f t="shared" si="27"/>
        <v>1</v>
      </c>
      <c r="U249" s="17">
        <f t="shared" si="28"/>
        <v>0</v>
      </c>
      <c r="V249" s="17"/>
      <c r="W249" s="19">
        <f t="shared" si="29"/>
        <v>199</v>
      </c>
      <c r="X249" s="8">
        <f>_xlfn.COUNTIFS($L$2:$L49463,W249)</f>
        <v>1</v>
      </c>
    </row>
    <row r="250" spans="10:24" ht="13.5">
      <c r="J250" s="74">
        <v>2014</v>
      </c>
      <c r="K250" s="80" t="s">
        <v>8</v>
      </c>
      <c r="L250" s="88">
        <v>200</v>
      </c>
      <c r="M250" s="23">
        <v>30000</v>
      </c>
      <c r="N250" s="11" t="s">
        <v>25</v>
      </c>
      <c r="O250" s="52" t="s">
        <v>13</v>
      </c>
      <c r="P250" s="12">
        <v>0</v>
      </c>
      <c r="Q250" s="59"/>
      <c r="R250" t="s">
        <v>1775</v>
      </c>
      <c r="T250" s="8">
        <f t="shared" si="27"/>
        <v>1</v>
      </c>
      <c r="U250" s="17">
        <f t="shared" si="28"/>
        <v>0</v>
      </c>
      <c r="V250" s="17"/>
      <c r="W250" s="19">
        <f t="shared" si="29"/>
        <v>200</v>
      </c>
      <c r="X250" s="8">
        <f>_xlfn.COUNTIFS($L$2:$L49464,W250)</f>
        <v>1</v>
      </c>
    </row>
    <row r="251" spans="10:24" ht="13.5">
      <c r="J251" s="74">
        <v>2014</v>
      </c>
      <c r="K251" s="80" t="s">
        <v>8</v>
      </c>
      <c r="L251" s="88">
        <v>201</v>
      </c>
      <c r="M251" s="23">
        <v>35000</v>
      </c>
      <c r="N251" s="11" t="s">
        <v>25</v>
      </c>
      <c r="O251" s="52" t="s">
        <v>13</v>
      </c>
      <c r="P251" s="12">
        <v>0</v>
      </c>
      <c r="Q251" s="59"/>
      <c r="R251" t="s">
        <v>1776</v>
      </c>
      <c r="T251" s="8">
        <f t="shared" si="27"/>
        <v>1</v>
      </c>
      <c r="U251" s="17">
        <f t="shared" si="28"/>
        <v>0</v>
      </c>
      <c r="V251" s="17"/>
      <c r="W251" s="19">
        <f t="shared" si="29"/>
        <v>201</v>
      </c>
      <c r="X251" s="8">
        <f>_xlfn.COUNTIFS($L$2:$L49465,W251)</f>
        <v>1</v>
      </c>
    </row>
    <row r="252" spans="10:24" ht="13.5">
      <c r="J252" s="74">
        <v>2014</v>
      </c>
      <c r="K252" s="80" t="s">
        <v>8</v>
      </c>
      <c r="L252" s="88">
        <v>206</v>
      </c>
      <c r="M252" s="23">
        <v>25000</v>
      </c>
      <c r="N252" s="11" t="s">
        <v>25</v>
      </c>
      <c r="O252" s="52" t="s">
        <v>13</v>
      </c>
      <c r="P252" s="12">
        <v>0</v>
      </c>
      <c r="Q252" s="59"/>
      <c r="R252" t="s">
        <v>1777</v>
      </c>
      <c r="T252" s="8">
        <f t="shared" si="27"/>
        <v>1</v>
      </c>
      <c r="U252" s="17">
        <f t="shared" si="28"/>
        <v>0</v>
      </c>
      <c r="V252" s="17"/>
      <c r="W252" s="19">
        <f t="shared" si="29"/>
        <v>206</v>
      </c>
      <c r="X252" s="8">
        <f>_xlfn.COUNTIFS($L$2:$L49466,W252)</f>
        <v>1</v>
      </c>
    </row>
    <row r="253" spans="10:24" ht="13.5">
      <c r="J253" s="74">
        <v>2014</v>
      </c>
      <c r="K253" s="80" t="s">
        <v>8</v>
      </c>
      <c r="L253" s="88">
        <v>208</v>
      </c>
      <c r="M253" s="23">
        <v>20000</v>
      </c>
      <c r="N253" s="11" t="s">
        <v>25</v>
      </c>
      <c r="O253" s="52" t="s">
        <v>13</v>
      </c>
      <c r="P253" s="12">
        <v>0</v>
      </c>
      <c r="Q253" s="59"/>
      <c r="R253" t="s">
        <v>1778</v>
      </c>
      <c r="T253" s="8">
        <f t="shared" si="27"/>
        <v>1</v>
      </c>
      <c r="U253" s="17">
        <f t="shared" si="28"/>
        <v>0</v>
      </c>
      <c r="V253" s="17"/>
      <c r="W253" s="19">
        <f t="shared" si="29"/>
        <v>208</v>
      </c>
      <c r="X253" s="8">
        <f>_xlfn.COUNTIFS($L$2:$L49467,W253)</f>
        <v>1</v>
      </c>
    </row>
    <row r="254" spans="10:24" ht="13.5">
      <c r="J254" s="74">
        <v>2014</v>
      </c>
      <c r="K254" s="80" t="s">
        <v>8</v>
      </c>
      <c r="L254" s="88">
        <v>212</v>
      </c>
      <c r="M254" s="23">
        <v>30000</v>
      </c>
      <c r="N254" s="11" t="s">
        <v>25</v>
      </c>
      <c r="O254" s="52" t="s">
        <v>13</v>
      </c>
      <c r="P254" s="12">
        <v>0</v>
      </c>
      <c r="Q254" s="59"/>
      <c r="R254" t="s">
        <v>1772</v>
      </c>
      <c r="T254" s="8">
        <f t="shared" si="27"/>
        <v>1</v>
      </c>
      <c r="U254" s="17">
        <f t="shared" si="28"/>
        <v>0</v>
      </c>
      <c r="V254" s="17"/>
      <c r="W254" s="19">
        <f t="shared" si="29"/>
        <v>212</v>
      </c>
      <c r="X254" s="8">
        <f>_xlfn.COUNTIFS($L$2:$L49468,W254)</f>
        <v>1</v>
      </c>
    </row>
    <row r="255" spans="10:24" ht="13.5">
      <c r="J255" s="74">
        <v>2014</v>
      </c>
      <c r="K255" s="80" t="s">
        <v>8</v>
      </c>
      <c r="L255" s="88">
        <v>217</v>
      </c>
      <c r="M255" s="23">
        <v>50000</v>
      </c>
      <c r="N255" s="11" t="s">
        <v>25</v>
      </c>
      <c r="O255" s="52" t="s">
        <v>13</v>
      </c>
      <c r="P255" s="12">
        <v>0</v>
      </c>
      <c r="Q255" s="59"/>
      <c r="R255" t="s">
        <v>1779</v>
      </c>
      <c r="T255" s="8">
        <f t="shared" si="27"/>
        <v>1</v>
      </c>
      <c r="U255" s="17">
        <f t="shared" si="28"/>
        <v>0</v>
      </c>
      <c r="V255" s="17"/>
      <c r="W255" s="19">
        <f t="shared" si="29"/>
        <v>217</v>
      </c>
      <c r="X255" s="8">
        <f>_xlfn.COUNTIFS($L$2:$L49469,W255)</f>
        <v>1</v>
      </c>
    </row>
    <row r="256" spans="10:24" ht="13.5">
      <c r="J256" s="74">
        <v>2014</v>
      </c>
      <c r="K256" s="80" t="s">
        <v>8</v>
      </c>
      <c r="L256" s="88">
        <v>219</v>
      </c>
      <c r="M256" s="23">
        <v>30000</v>
      </c>
      <c r="N256" s="11" t="s">
        <v>25</v>
      </c>
      <c r="O256" s="52" t="s">
        <v>13</v>
      </c>
      <c r="P256" s="12">
        <v>0</v>
      </c>
      <c r="Q256" s="59"/>
      <c r="R256" t="s">
        <v>1780</v>
      </c>
      <c r="T256" s="8">
        <f t="shared" si="27"/>
        <v>1</v>
      </c>
      <c r="U256" s="17">
        <f t="shared" si="28"/>
        <v>0</v>
      </c>
      <c r="V256" s="17"/>
      <c r="W256" s="19">
        <f t="shared" si="29"/>
        <v>219</v>
      </c>
      <c r="X256" s="8">
        <f>_xlfn.COUNTIFS($L$2:$L49470,W256)</f>
        <v>1</v>
      </c>
    </row>
    <row r="257" spans="10:24" ht="13.5">
      <c r="J257" s="74">
        <v>2014</v>
      </c>
      <c r="K257" s="80" t="s">
        <v>8</v>
      </c>
      <c r="L257" s="88">
        <v>221</v>
      </c>
      <c r="M257" s="24">
        <v>35000</v>
      </c>
      <c r="N257" s="13" t="s">
        <v>25</v>
      </c>
      <c r="O257" s="54" t="s">
        <v>13</v>
      </c>
      <c r="P257" s="12">
        <v>0</v>
      </c>
      <c r="Q257" s="99"/>
      <c r="R257" t="s">
        <v>1781</v>
      </c>
      <c r="T257" s="8">
        <f t="shared" si="27"/>
        <v>1</v>
      </c>
      <c r="U257" s="17">
        <f t="shared" si="28"/>
        <v>0</v>
      </c>
      <c r="V257" s="17"/>
      <c r="W257" s="19">
        <f t="shared" si="29"/>
        <v>221</v>
      </c>
      <c r="X257" s="8">
        <f>_xlfn.COUNTIFS($L$2:$L49471,W257)</f>
        <v>1</v>
      </c>
    </row>
    <row r="258" spans="10:24" ht="13.5">
      <c r="J258" s="74">
        <v>2014</v>
      </c>
      <c r="K258" s="80" t="s">
        <v>8</v>
      </c>
      <c r="L258" s="88">
        <v>224</v>
      </c>
      <c r="M258" s="24">
        <v>60000</v>
      </c>
      <c r="N258" s="13" t="s">
        <v>25</v>
      </c>
      <c r="O258" s="54" t="s">
        <v>13</v>
      </c>
      <c r="P258" s="12">
        <v>0</v>
      </c>
      <c r="Q258" s="99"/>
      <c r="R258" t="s">
        <v>1782</v>
      </c>
      <c r="T258" s="8">
        <f aca="true" t="shared" si="30" ref="T258:T321">IF(L258="",0,1)</f>
        <v>1</v>
      </c>
      <c r="U258" s="17">
        <f t="shared" si="28"/>
        <v>0</v>
      </c>
      <c r="V258" s="17"/>
      <c r="W258" s="19">
        <f t="shared" si="29"/>
        <v>224</v>
      </c>
      <c r="X258" s="8">
        <f>_xlfn.COUNTIFS($L$2:$L49472,W258)</f>
        <v>1</v>
      </c>
    </row>
    <row r="259" spans="10:24" ht="13.5">
      <c r="J259" s="74">
        <v>2014</v>
      </c>
      <c r="K259" s="80" t="s">
        <v>8</v>
      </c>
      <c r="L259" s="88">
        <v>228</v>
      </c>
      <c r="M259" s="24">
        <v>80000</v>
      </c>
      <c r="N259" s="13" t="s">
        <v>25</v>
      </c>
      <c r="O259" s="54" t="s">
        <v>13</v>
      </c>
      <c r="P259" s="12">
        <v>0</v>
      </c>
      <c r="Q259" s="99"/>
      <c r="R259" t="s">
        <v>1783</v>
      </c>
      <c r="T259" s="8">
        <f t="shared" si="30"/>
        <v>1</v>
      </c>
      <c r="U259" s="17">
        <f aca="true" t="shared" si="31" ref="U259:U322">IF(O259="NO",0,1)</f>
        <v>0</v>
      </c>
      <c r="V259" s="17"/>
      <c r="W259" s="19">
        <f t="shared" si="29"/>
        <v>228</v>
      </c>
      <c r="X259" s="8">
        <f>_xlfn.COUNTIFS($L$2:$L49473,W259)</f>
        <v>1</v>
      </c>
    </row>
    <row r="260" spans="10:24" ht="13.5">
      <c r="J260" s="74">
        <v>2014</v>
      </c>
      <c r="K260" s="80" t="s">
        <v>8</v>
      </c>
      <c r="L260" s="88">
        <v>230</v>
      </c>
      <c r="M260" s="24">
        <v>40000</v>
      </c>
      <c r="N260" s="13" t="s">
        <v>25</v>
      </c>
      <c r="O260" s="54" t="s">
        <v>13</v>
      </c>
      <c r="P260" s="12">
        <v>0</v>
      </c>
      <c r="Q260" s="99"/>
      <c r="R260" t="s">
        <v>1784</v>
      </c>
      <c r="T260" s="8">
        <f t="shared" si="30"/>
        <v>1</v>
      </c>
      <c r="U260" s="17">
        <f t="shared" si="31"/>
        <v>0</v>
      </c>
      <c r="V260" s="17"/>
      <c r="W260" s="19">
        <f t="shared" si="29"/>
        <v>230</v>
      </c>
      <c r="X260" s="8">
        <f>_xlfn.COUNTIFS($L$2:$L49474,W260)</f>
        <v>1</v>
      </c>
    </row>
    <row r="261" spans="10:24" ht="13.5">
      <c r="J261" s="74">
        <v>2014</v>
      </c>
      <c r="K261" s="80" t="s">
        <v>8</v>
      </c>
      <c r="L261" s="88">
        <v>233</v>
      </c>
      <c r="M261" s="24">
        <v>40000</v>
      </c>
      <c r="N261" s="13" t="s">
        <v>25</v>
      </c>
      <c r="O261" s="54" t="s">
        <v>13</v>
      </c>
      <c r="P261" s="12">
        <v>0</v>
      </c>
      <c r="Q261" s="99"/>
      <c r="R261" t="s">
        <v>1785</v>
      </c>
      <c r="T261" s="8">
        <f t="shared" si="30"/>
        <v>1</v>
      </c>
      <c r="U261" s="17">
        <f t="shared" si="31"/>
        <v>0</v>
      </c>
      <c r="V261" s="17"/>
      <c r="W261" s="19">
        <f t="shared" si="29"/>
        <v>233</v>
      </c>
      <c r="X261" s="8">
        <f>_xlfn.COUNTIFS($L$2:$L49475,W261)</f>
        <v>1</v>
      </c>
    </row>
    <row r="262" spans="10:24" ht="13.5">
      <c r="J262" s="74">
        <v>2014</v>
      </c>
      <c r="K262" s="80" t="s">
        <v>8</v>
      </c>
      <c r="L262" s="88">
        <v>239</v>
      </c>
      <c r="M262" s="24">
        <v>40000</v>
      </c>
      <c r="N262" s="13" t="s">
        <v>25</v>
      </c>
      <c r="O262" s="54" t="s">
        <v>13</v>
      </c>
      <c r="P262" s="12">
        <v>0</v>
      </c>
      <c r="Q262" s="99"/>
      <c r="R262" t="s">
        <v>1786</v>
      </c>
      <c r="T262" s="8">
        <f t="shared" si="30"/>
        <v>1</v>
      </c>
      <c r="U262" s="17">
        <f t="shared" si="31"/>
        <v>0</v>
      </c>
      <c r="V262" s="17"/>
      <c r="W262" s="19">
        <f t="shared" si="29"/>
        <v>239</v>
      </c>
      <c r="X262" s="8">
        <f>_xlfn.COUNTIFS($L$2:$L49476,W262)</f>
        <v>1</v>
      </c>
    </row>
    <row r="263" spans="10:24" ht="13.5">
      <c r="J263" s="74">
        <v>2014</v>
      </c>
      <c r="K263" s="80" t="s">
        <v>8</v>
      </c>
      <c r="L263" s="88">
        <v>245</v>
      </c>
      <c r="M263" s="24">
        <v>70000</v>
      </c>
      <c r="N263" s="13" t="s">
        <v>25</v>
      </c>
      <c r="O263" s="54" t="s">
        <v>13</v>
      </c>
      <c r="P263" s="12">
        <v>0</v>
      </c>
      <c r="Q263" s="99"/>
      <c r="R263" t="s">
        <v>1787</v>
      </c>
      <c r="T263" s="8">
        <f t="shared" si="30"/>
        <v>1</v>
      </c>
      <c r="U263" s="17">
        <f t="shared" si="31"/>
        <v>0</v>
      </c>
      <c r="V263" s="17"/>
      <c r="W263" s="19">
        <f t="shared" si="29"/>
        <v>245</v>
      </c>
      <c r="X263" s="8">
        <f>_xlfn.COUNTIFS($L$2:$L49477,W263)</f>
        <v>1</v>
      </c>
    </row>
    <row r="264" spans="10:24" ht="13.5">
      <c r="J264" s="74">
        <v>2014</v>
      </c>
      <c r="K264" s="80" t="s">
        <v>8</v>
      </c>
      <c r="L264" s="88">
        <v>248</v>
      </c>
      <c r="M264" s="24">
        <v>15000</v>
      </c>
      <c r="N264" s="13" t="s">
        <v>25</v>
      </c>
      <c r="O264" s="54" t="s">
        <v>13</v>
      </c>
      <c r="P264" s="12">
        <v>0</v>
      </c>
      <c r="Q264" s="99"/>
      <c r="R264" t="s">
        <v>1788</v>
      </c>
      <c r="T264" s="8">
        <f t="shared" si="30"/>
        <v>1</v>
      </c>
      <c r="U264" s="17">
        <f t="shared" si="31"/>
        <v>0</v>
      </c>
      <c r="V264" s="17"/>
      <c r="W264" s="19">
        <f t="shared" si="29"/>
        <v>248</v>
      </c>
      <c r="X264" s="8">
        <f>_xlfn.COUNTIFS($L$2:$L49478,W264)</f>
        <v>1</v>
      </c>
    </row>
    <row r="265" spans="10:24" ht="13.5">
      <c r="J265" s="74">
        <v>2014</v>
      </c>
      <c r="K265" s="80" t="s">
        <v>130</v>
      </c>
      <c r="L265" s="88" t="s">
        <v>144</v>
      </c>
      <c r="M265" s="24">
        <v>10000</v>
      </c>
      <c r="N265" s="11" t="s">
        <v>14</v>
      </c>
      <c r="O265" s="52" t="s">
        <v>13</v>
      </c>
      <c r="P265" s="12">
        <v>0</v>
      </c>
      <c r="Q265" s="59"/>
      <c r="R265" s="59"/>
      <c r="T265" s="8">
        <f t="shared" si="30"/>
        <v>1</v>
      </c>
      <c r="U265" s="17">
        <f t="shared" si="31"/>
        <v>0</v>
      </c>
      <c r="V265" s="17"/>
      <c r="W265" s="19" t="str">
        <f t="shared" si="29"/>
        <v>100054-505616</v>
      </c>
      <c r="X265" s="8">
        <f>_xlfn.COUNTIFS($L$2:$L49479,W265)</f>
        <v>1</v>
      </c>
    </row>
    <row r="266" spans="10:24" ht="13.5">
      <c r="J266" s="74">
        <v>2014</v>
      </c>
      <c r="K266" s="80" t="s">
        <v>130</v>
      </c>
      <c r="L266" s="88" t="s">
        <v>140</v>
      </c>
      <c r="M266" s="24">
        <v>10000</v>
      </c>
      <c r="N266" s="11" t="s">
        <v>14</v>
      </c>
      <c r="O266" s="52" t="s">
        <v>13</v>
      </c>
      <c r="P266" s="12">
        <v>0</v>
      </c>
      <c r="Q266" s="59"/>
      <c r="R266" s="59"/>
      <c r="T266" s="8">
        <f t="shared" si="30"/>
        <v>1</v>
      </c>
      <c r="U266" s="17">
        <f t="shared" si="31"/>
        <v>0</v>
      </c>
      <c r="V266" s="17"/>
      <c r="W266" s="19" t="str">
        <f t="shared" si="29"/>
        <v>112256-574005</v>
      </c>
      <c r="X266" s="8">
        <f>_xlfn.COUNTIFS($L$2:$L49480,W266)</f>
        <v>1</v>
      </c>
    </row>
    <row r="267" spans="10:24" ht="13.5">
      <c r="J267" s="74">
        <v>2014</v>
      </c>
      <c r="K267" s="82" t="s">
        <v>130</v>
      </c>
      <c r="L267" s="92" t="s">
        <v>139</v>
      </c>
      <c r="M267" s="23">
        <v>6600</v>
      </c>
      <c r="N267" s="47" t="s">
        <v>14</v>
      </c>
      <c r="O267" s="54" t="s">
        <v>13</v>
      </c>
      <c r="P267" s="49">
        <v>0</v>
      </c>
      <c r="Q267" s="59"/>
      <c r="R267" s="59"/>
      <c r="T267" s="8">
        <f t="shared" si="30"/>
        <v>1</v>
      </c>
      <c r="U267" s="17">
        <f t="shared" si="31"/>
        <v>0</v>
      </c>
      <c r="V267" s="17"/>
      <c r="W267" s="19" t="str">
        <f t="shared" si="29"/>
        <v>112272-574009</v>
      </c>
      <c r="X267" s="8">
        <f>_xlfn.COUNTIFS($L$2:$L49481,W267)</f>
        <v>1</v>
      </c>
    </row>
    <row r="268" spans="10:24" ht="13.5">
      <c r="J268" s="74">
        <v>2014</v>
      </c>
      <c r="K268" s="82" t="s">
        <v>130</v>
      </c>
      <c r="L268" s="92" t="s">
        <v>137</v>
      </c>
      <c r="M268" s="23">
        <v>10000</v>
      </c>
      <c r="N268" s="47" t="s">
        <v>14</v>
      </c>
      <c r="O268" s="54" t="s">
        <v>119</v>
      </c>
      <c r="P268" s="49">
        <v>1</v>
      </c>
      <c r="Q268" s="59"/>
      <c r="R268" s="59"/>
      <c r="T268" s="8">
        <f t="shared" si="30"/>
        <v>1</v>
      </c>
      <c r="U268" s="17">
        <f t="shared" si="31"/>
        <v>1</v>
      </c>
      <c r="V268" s="17"/>
      <c r="W268" s="19" t="str">
        <f t="shared" si="29"/>
        <v>126284-648155</v>
      </c>
      <c r="X268" s="8">
        <f>_xlfn.COUNTIFS($L$2:$L49482,W268)</f>
        <v>1</v>
      </c>
    </row>
    <row r="269" spans="10:24" ht="15" customHeight="1">
      <c r="J269" s="74">
        <v>2014</v>
      </c>
      <c r="K269" s="80" t="s">
        <v>130</v>
      </c>
      <c r="L269" s="88" t="s">
        <v>138</v>
      </c>
      <c r="M269" s="24">
        <v>10000</v>
      </c>
      <c r="N269" s="11" t="s">
        <v>14</v>
      </c>
      <c r="O269" s="52" t="s">
        <v>13</v>
      </c>
      <c r="P269" s="12">
        <v>0</v>
      </c>
      <c r="Q269" s="59"/>
      <c r="R269" s="59"/>
      <c r="T269" s="8">
        <f t="shared" si="30"/>
        <v>1</v>
      </c>
      <c r="U269" s="17">
        <f t="shared" si="31"/>
        <v>0</v>
      </c>
      <c r="V269" s="17"/>
      <c r="W269" s="19" t="str">
        <f t="shared" si="29"/>
        <v>128486-612773</v>
      </c>
      <c r="X269" s="8">
        <f>_xlfn.COUNTIFS($L$2:$L49483,W269)</f>
        <v>1</v>
      </c>
    </row>
    <row r="270" spans="10:24" ht="13.5">
      <c r="J270" s="74">
        <v>2014</v>
      </c>
      <c r="K270" s="80" t="s">
        <v>130</v>
      </c>
      <c r="L270" s="88" t="s">
        <v>136</v>
      </c>
      <c r="M270" s="24">
        <v>3000</v>
      </c>
      <c r="N270" s="11" t="s">
        <v>14</v>
      </c>
      <c r="O270" s="52" t="s">
        <v>13</v>
      </c>
      <c r="P270" s="12">
        <v>0</v>
      </c>
      <c r="Q270" s="59"/>
      <c r="R270" s="59"/>
      <c r="T270" s="8">
        <f t="shared" si="30"/>
        <v>1</v>
      </c>
      <c r="U270" s="17">
        <f t="shared" si="31"/>
        <v>0</v>
      </c>
      <c r="V270" s="17"/>
      <c r="W270" s="19" t="str">
        <f t="shared" si="29"/>
        <v>137350-665619</v>
      </c>
      <c r="X270" s="8">
        <f>_xlfn.COUNTIFS($L$2:$L49484,W270)</f>
        <v>1</v>
      </c>
    </row>
    <row r="271" spans="10:24" ht="13.5">
      <c r="J271" s="74">
        <v>2014</v>
      </c>
      <c r="K271" s="80" t="s">
        <v>130</v>
      </c>
      <c r="L271" s="88" t="s">
        <v>135</v>
      </c>
      <c r="M271" s="24">
        <v>10000</v>
      </c>
      <c r="N271" s="11" t="s">
        <v>14</v>
      </c>
      <c r="O271" s="52" t="s">
        <v>13</v>
      </c>
      <c r="P271" s="12">
        <v>0</v>
      </c>
      <c r="Q271" s="59"/>
      <c r="R271" s="59"/>
      <c r="T271" s="8">
        <f t="shared" si="30"/>
        <v>1</v>
      </c>
      <c r="U271" s="17">
        <f t="shared" si="31"/>
        <v>0</v>
      </c>
      <c r="V271" s="17"/>
      <c r="W271" s="19" t="str">
        <f t="shared" si="29"/>
        <v>140569-679358</v>
      </c>
      <c r="X271" s="8">
        <f>_xlfn.COUNTIFS($L$2:$L49485,W271)</f>
        <v>1</v>
      </c>
    </row>
    <row r="272" spans="10:24" ht="13.5">
      <c r="J272" s="74">
        <v>2014</v>
      </c>
      <c r="K272" s="82" t="s">
        <v>130</v>
      </c>
      <c r="L272" s="92" t="s">
        <v>134</v>
      </c>
      <c r="M272" s="23">
        <v>3000</v>
      </c>
      <c r="N272" s="47" t="s">
        <v>14</v>
      </c>
      <c r="O272" s="54" t="s">
        <v>119</v>
      </c>
      <c r="P272" s="49">
        <v>1</v>
      </c>
      <c r="Q272" s="59"/>
      <c r="R272" s="59"/>
      <c r="T272" s="8">
        <f t="shared" si="30"/>
        <v>1</v>
      </c>
      <c r="U272" s="17">
        <f t="shared" si="31"/>
        <v>1</v>
      </c>
      <c r="V272" s="17"/>
      <c r="W272" s="19" t="str">
        <f t="shared" si="29"/>
        <v>141710-698578</v>
      </c>
      <c r="X272" s="8">
        <f>_xlfn.COUNTIFS($L$2:$L49486,W272)</f>
        <v>1</v>
      </c>
    </row>
    <row r="273" spans="10:24" ht="13.5">
      <c r="J273" s="74">
        <v>2014</v>
      </c>
      <c r="K273" s="82" t="s">
        <v>130</v>
      </c>
      <c r="L273" s="88" t="s">
        <v>425</v>
      </c>
      <c r="M273" s="23">
        <v>3000</v>
      </c>
      <c r="N273" s="47" t="s">
        <v>14</v>
      </c>
      <c r="O273" s="56" t="s">
        <v>119</v>
      </c>
      <c r="P273" s="49">
        <v>1</v>
      </c>
      <c r="Q273" s="59"/>
      <c r="R273" s="59"/>
      <c r="T273" s="8">
        <f t="shared" si="30"/>
        <v>1</v>
      </c>
      <c r="U273" s="17">
        <f t="shared" si="31"/>
        <v>1</v>
      </c>
      <c r="V273" s="17"/>
      <c r="W273" s="19" t="str">
        <f t="shared" si="29"/>
        <v>152524-747832</v>
      </c>
      <c r="X273" s="8">
        <f>_xlfn.COUNTIFS($L$2:$L49487,W273)</f>
        <v>1</v>
      </c>
    </row>
    <row r="274" spans="10:24" ht="13.5">
      <c r="J274" s="74">
        <v>2014</v>
      </c>
      <c r="K274" s="82" t="s">
        <v>130</v>
      </c>
      <c r="L274" s="88" t="s">
        <v>424</v>
      </c>
      <c r="M274" s="23">
        <v>2500</v>
      </c>
      <c r="N274" s="47" t="s">
        <v>14</v>
      </c>
      <c r="O274" s="58" t="s">
        <v>119</v>
      </c>
      <c r="P274" s="49">
        <v>1</v>
      </c>
      <c r="Q274" s="59"/>
      <c r="R274" s="59"/>
      <c r="T274" s="8">
        <f t="shared" si="30"/>
        <v>1</v>
      </c>
      <c r="U274" s="17">
        <f t="shared" si="31"/>
        <v>1</v>
      </c>
      <c r="V274" s="17"/>
      <c r="W274" s="19" t="str">
        <f t="shared" si="29"/>
        <v>162466-800941</v>
      </c>
      <c r="X274" s="8">
        <f>_xlfn.COUNTIFS($L$2:$L49488,W274)</f>
        <v>1</v>
      </c>
    </row>
    <row r="275" spans="10:24" ht="13.5">
      <c r="J275" s="74">
        <v>2014</v>
      </c>
      <c r="K275" s="82" t="s">
        <v>130</v>
      </c>
      <c r="L275" s="88" t="s">
        <v>423</v>
      </c>
      <c r="M275" s="23">
        <v>2300</v>
      </c>
      <c r="N275" s="47" t="s">
        <v>14</v>
      </c>
      <c r="O275" s="56" t="s">
        <v>13</v>
      </c>
      <c r="P275" s="49">
        <v>0</v>
      </c>
      <c r="Q275" s="59"/>
      <c r="R275" s="59"/>
      <c r="T275" s="8">
        <f t="shared" si="30"/>
        <v>1</v>
      </c>
      <c r="U275" s="17">
        <f t="shared" si="31"/>
        <v>0</v>
      </c>
      <c r="V275" s="17"/>
      <c r="W275" s="19" t="str">
        <f t="shared" si="29"/>
        <v>168402-868134</v>
      </c>
      <c r="X275" s="8">
        <f>_xlfn.COUNTIFS($L$2:$L49489,W275)</f>
        <v>1</v>
      </c>
    </row>
    <row r="276" spans="10:24" ht="13.5">
      <c r="J276" s="74">
        <v>2014</v>
      </c>
      <c r="K276" s="82" t="s">
        <v>130</v>
      </c>
      <c r="L276" s="88" t="s">
        <v>422</v>
      </c>
      <c r="M276" s="23">
        <v>3000</v>
      </c>
      <c r="N276" s="47" t="s">
        <v>14</v>
      </c>
      <c r="O276" s="54" t="s">
        <v>119</v>
      </c>
      <c r="P276" s="49">
        <v>1</v>
      </c>
      <c r="Q276" s="59"/>
      <c r="R276" s="59"/>
      <c r="T276" s="8">
        <f t="shared" si="30"/>
        <v>1</v>
      </c>
      <c r="U276" s="17">
        <f t="shared" si="31"/>
        <v>1</v>
      </c>
      <c r="V276" s="17"/>
      <c r="W276" s="19" t="str">
        <f t="shared" si="29"/>
        <v>180050-923498</v>
      </c>
      <c r="X276" s="8">
        <f>_xlfn.COUNTIFS($L$2:$L49490,W276)</f>
        <v>1</v>
      </c>
    </row>
    <row r="277" spans="10:24" ht="13.5">
      <c r="J277" s="74">
        <v>2014</v>
      </c>
      <c r="K277" s="82" t="s">
        <v>130</v>
      </c>
      <c r="L277" s="88" t="s">
        <v>421</v>
      </c>
      <c r="M277" s="23">
        <v>4000</v>
      </c>
      <c r="N277" s="47" t="s">
        <v>14</v>
      </c>
      <c r="O277" s="56" t="s">
        <v>13</v>
      </c>
      <c r="P277" s="49">
        <v>0</v>
      </c>
      <c r="Q277" s="59"/>
      <c r="R277" s="59"/>
      <c r="T277" s="8">
        <f t="shared" si="30"/>
        <v>1</v>
      </c>
      <c r="U277" s="17">
        <f t="shared" si="31"/>
        <v>0</v>
      </c>
      <c r="V277" s="17"/>
      <c r="W277" s="19" t="str">
        <f aca="true" t="shared" si="32" ref="W277:W340">L277</f>
        <v>197736-1035597</v>
      </c>
      <c r="X277" s="8">
        <f>_xlfn.COUNTIFS($L$2:$L49491,W277)</f>
        <v>1</v>
      </c>
    </row>
    <row r="278" spans="10:24" ht="13.5">
      <c r="J278" s="74">
        <v>2014</v>
      </c>
      <c r="K278" s="82" t="s">
        <v>130</v>
      </c>
      <c r="L278" s="88" t="s">
        <v>420</v>
      </c>
      <c r="M278" s="23">
        <v>4600</v>
      </c>
      <c r="N278" s="47" t="s">
        <v>14</v>
      </c>
      <c r="O278" s="56" t="s">
        <v>119</v>
      </c>
      <c r="P278" s="48">
        <v>1</v>
      </c>
      <c r="Q278" s="99"/>
      <c r="R278" s="99"/>
      <c r="T278" s="8">
        <f t="shared" si="30"/>
        <v>1</v>
      </c>
      <c r="U278" s="17">
        <f t="shared" si="31"/>
        <v>1</v>
      </c>
      <c r="V278" s="17"/>
      <c r="W278" s="19" t="str">
        <f t="shared" si="32"/>
        <v>204525-1062210</v>
      </c>
      <c r="X278" s="8">
        <f>_xlfn.COUNTIFS($L$2:$L49492,W278)</f>
        <v>1</v>
      </c>
    </row>
    <row r="279" spans="10:24" ht="13.5">
      <c r="J279" s="74">
        <v>2014</v>
      </c>
      <c r="K279" s="82" t="s">
        <v>130</v>
      </c>
      <c r="L279" s="88" t="s">
        <v>419</v>
      </c>
      <c r="M279" s="23">
        <v>3900</v>
      </c>
      <c r="N279" s="47" t="s">
        <v>14</v>
      </c>
      <c r="O279" s="56" t="s">
        <v>119</v>
      </c>
      <c r="P279" s="48">
        <v>1</v>
      </c>
      <c r="Q279" s="59"/>
      <c r="R279" s="59"/>
      <c r="T279" s="8">
        <f t="shared" si="30"/>
        <v>1</v>
      </c>
      <c r="U279" s="17">
        <f t="shared" si="31"/>
        <v>1</v>
      </c>
      <c r="V279" s="17"/>
      <c r="W279" s="19" t="str">
        <f t="shared" si="32"/>
        <v>220298-1146622</v>
      </c>
      <c r="X279" s="8">
        <f>_xlfn.COUNTIFS($L$2:$L49493,W279)</f>
        <v>1</v>
      </c>
    </row>
    <row r="280" spans="10:24" ht="13.5">
      <c r="J280" s="74">
        <v>2014</v>
      </c>
      <c r="K280" s="82" t="s">
        <v>130</v>
      </c>
      <c r="L280" s="88" t="s">
        <v>418</v>
      </c>
      <c r="M280" s="23">
        <v>4500</v>
      </c>
      <c r="N280" s="47" t="s">
        <v>14</v>
      </c>
      <c r="O280" s="56" t="s">
        <v>119</v>
      </c>
      <c r="P280" s="48">
        <v>1</v>
      </c>
      <c r="Q280" s="59"/>
      <c r="R280" s="59"/>
      <c r="T280" s="8">
        <f t="shared" si="30"/>
        <v>1</v>
      </c>
      <c r="U280" s="17">
        <f t="shared" si="31"/>
        <v>1</v>
      </c>
      <c r="V280" s="17"/>
      <c r="W280" s="19" t="str">
        <f t="shared" si="32"/>
        <v>227727-1206081</v>
      </c>
      <c r="X280" s="8">
        <f>_xlfn.COUNTIFS($L$2:$L49494,W280)</f>
        <v>1</v>
      </c>
    </row>
    <row r="281" spans="10:24" ht="13.5">
      <c r="J281" s="74">
        <v>2014</v>
      </c>
      <c r="K281" s="80" t="s">
        <v>130</v>
      </c>
      <c r="L281" s="88" t="s">
        <v>178</v>
      </c>
      <c r="M281" s="24">
        <v>9000</v>
      </c>
      <c r="N281" s="11" t="s">
        <v>14</v>
      </c>
      <c r="O281" s="52" t="s">
        <v>13</v>
      </c>
      <c r="P281" s="12">
        <v>0</v>
      </c>
      <c r="Q281" s="59"/>
      <c r="R281" s="59"/>
      <c r="T281" s="8">
        <f t="shared" si="30"/>
        <v>1</v>
      </c>
      <c r="U281" s="17">
        <f t="shared" si="31"/>
        <v>0</v>
      </c>
      <c r="V281" s="17"/>
      <c r="W281" s="19" t="str">
        <f t="shared" si="32"/>
        <v>81807-443544</v>
      </c>
      <c r="X281" s="8">
        <f>_xlfn.COUNTIFS($L$2:$L49495,W281)</f>
        <v>1</v>
      </c>
    </row>
    <row r="282" spans="10:24" ht="13.5">
      <c r="J282" s="74">
        <v>2014</v>
      </c>
      <c r="K282" s="80" t="s">
        <v>130</v>
      </c>
      <c r="L282" s="88" t="s">
        <v>175</v>
      </c>
      <c r="M282" s="24">
        <v>6220</v>
      </c>
      <c r="N282" s="11" t="s">
        <v>14</v>
      </c>
      <c r="O282" s="53" t="s">
        <v>119</v>
      </c>
      <c r="P282" s="96">
        <v>1</v>
      </c>
      <c r="Q282" s="59"/>
      <c r="R282" s="59"/>
      <c r="T282" s="8">
        <f t="shared" si="30"/>
        <v>1</v>
      </c>
      <c r="U282" s="17">
        <f t="shared" si="31"/>
        <v>1</v>
      </c>
      <c r="V282" s="17"/>
      <c r="W282" s="19" t="str">
        <f t="shared" si="32"/>
        <v>82891-443555</v>
      </c>
      <c r="X282" s="8">
        <f>_xlfn.COUNTIFS($L$2:$L49496,W282)</f>
        <v>1</v>
      </c>
    </row>
    <row r="283" spans="10:24" ht="13.5">
      <c r="J283" s="74">
        <v>2014</v>
      </c>
      <c r="K283" s="80" t="s">
        <v>130</v>
      </c>
      <c r="L283" s="88" t="s">
        <v>171</v>
      </c>
      <c r="M283" s="24">
        <v>5000</v>
      </c>
      <c r="N283" s="11" t="s">
        <v>14</v>
      </c>
      <c r="O283" s="52" t="s">
        <v>13</v>
      </c>
      <c r="P283" s="12">
        <v>0</v>
      </c>
      <c r="Q283" s="59"/>
      <c r="R283" s="59"/>
      <c r="T283" s="8">
        <f t="shared" si="30"/>
        <v>1</v>
      </c>
      <c r="U283" s="17">
        <f t="shared" si="31"/>
        <v>0</v>
      </c>
      <c r="V283" s="17"/>
      <c r="W283" s="19" t="str">
        <f t="shared" si="32"/>
        <v>83047-447065</v>
      </c>
      <c r="X283" s="8">
        <f>_xlfn.COUNTIFS($L$2:$L49497,W283)</f>
        <v>1</v>
      </c>
    </row>
    <row r="284" spans="10:24" ht="13.5">
      <c r="J284" s="74">
        <v>2014</v>
      </c>
      <c r="K284" s="80" t="s">
        <v>130</v>
      </c>
      <c r="L284" s="88" t="s">
        <v>174</v>
      </c>
      <c r="M284" s="24">
        <v>6200</v>
      </c>
      <c r="N284" s="11" t="s">
        <v>14</v>
      </c>
      <c r="O284" s="53" t="s">
        <v>119</v>
      </c>
      <c r="P284" s="96">
        <v>1</v>
      </c>
      <c r="Q284" s="59"/>
      <c r="R284" s="59"/>
      <c r="T284" s="8">
        <f t="shared" si="30"/>
        <v>1</v>
      </c>
      <c r="U284" s="17">
        <f t="shared" si="31"/>
        <v>1</v>
      </c>
      <c r="V284" s="17"/>
      <c r="W284" s="19" t="str">
        <f t="shared" si="32"/>
        <v>83717-454212</v>
      </c>
      <c r="X284" s="8">
        <f>_xlfn.COUNTIFS($L$2:$L49498,W284)</f>
        <v>1</v>
      </c>
    </row>
    <row r="285" spans="10:24" ht="13.5">
      <c r="J285" s="74">
        <v>2014</v>
      </c>
      <c r="K285" s="80" t="s">
        <v>130</v>
      </c>
      <c r="L285" s="88" t="s">
        <v>179</v>
      </c>
      <c r="M285" s="24">
        <v>2100</v>
      </c>
      <c r="N285" s="11" t="s">
        <v>14</v>
      </c>
      <c r="O285" s="52" t="s">
        <v>13</v>
      </c>
      <c r="P285" s="12">
        <v>0</v>
      </c>
      <c r="Q285" s="59"/>
      <c r="R285" s="59"/>
      <c r="T285" s="8">
        <f t="shared" si="30"/>
        <v>1</v>
      </c>
      <c r="U285" s="17">
        <f t="shared" si="31"/>
        <v>0</v>
      </c>
      <c r="V285" s="17"/>
      <c r="W285" s="19" t="str">
        <f t="shared" si="32"/>
        <v>84622-443532</v>
      </c>
      <c r="X285" s="8">
        <f>_xlfn.COUNTIFS($L$2:$L49499,W285)</f>
        <v>1</v>
      </c>
    </row>
    <row r="286" spans="10:24" ht="13.5">
      <c r="J286" s="74">
        <v>2014</v>
      </c>
      <c r="K286" s="80" t="s">
        <v>130</v>
      </c>
      <c r="L286" s="88" t="s">
        <v>177</v>
      </c>
      <c r="M286" s="24">
        <v>1000</v>
      </c>
      <c r="N286" s="11" t="s">
        <v>14</v>
      </c>
      <c r="O286" s="52" t="s">
        <v>119</v>
      </c>
      <c r="P286" s="12">
        <v>1</v>
      </c>
      <c r="Q286" s="59"/>
      <c r="R286" s="59"/>
      <c r="T286" s="8">
        <f t="shared" si="30"/>
        <v>1</v>
      </c>
      <c r="U286" s="17">
        <f t="shared" si="31"/>
        <v>1</v>
      </c>
      <c r="V286" s="17"/>
      <c r="W286" s="19" t="str">
        <f t="shared" si="32"/>
        <v>84770-454610</v>
      </c>
      <c r="X286" s="8">
        <f>_xlfn.COUNTIFS($L$2:$L49500,W286)</f>
        <v>1</v>
      </c>
    </row>
    <row r="287" spans="10:24" ht="13.5">
      <c r="J287" s="74">
        <v>2014</v>
      </c>
      <c r="K287" s="80" t="s">
        <v>130</v>
      </c>
      <c r="L287" s="88" t="s">
        <v>180</v>
      </c>
      <c r="M287" s="24">
        <v>8000</v>
      </c>
      <c r="N287" s="11" t="s">
        <v>14</v>
      </c>
      <c r="O287" s="53" t="s">
        <v>119</v>
      </c>
      <c r="P287" s="96">
        <v>3</v>
      </c>
      <c r="Q287" s="59"/>
      <c r="R287" s="59"/>
      <c r="T287" s="8">
        <f t="shared" si="30"/>
        <v>1</v>
      </c>
      <c r="U287" s="17">
        <f t="shared" si="31"/>
        <v>1</v>
      </c>
      <c r="V287" s="17"/>
      <c r="W287" s="19" t="str">
        <f t="shared" si="32"/>
        <v>85060-443550</v>
      </c>
      <c r="X287" s="8">
        <f>_xlfn.COUNTIFS($L$2:$L49501,W287)</f>
        <v>1</v>
      </c>
    </row>
    <row r="288" spans="10:24" ht="13.5">
      <c r="J288" s="74">
        <v>2014</v>
      </c>
      <c r="K288" s="80" t="s">
        <v>130</v>
      </c>
      <c r="L288" s="88" t="s">
        <v>176</v>
      </c>
      <c r="M288" s="24">
        <v>1000</v>
      </c>
      <c r="N288" s="11" t="s">
        <v>14</v>
      </c>
      <c r="O288" s="52" t="s">
        <v>13</v>
      </c>
      <c r="P288" s="12">
        <v>0</v>
      </c>
      <c r="Q288" s="59"/>
      <c r="R288" s="59"/>
      <c r="T288" s="8">
        <f t="shared" si="30"/>
        <v>1</v>
      </c>
      <c r="U288" s="17">
        <f t="shared" si="31"/>
        <v>0</v>
      </c>
      <c r="V288" s="17"/>
      <c r="W288" s="19" t="str">
        <f t="shared" si="32"/>
        <v>85705-449258</v>
      </c>
      <c r="X288" s="8">
        <f>_xlfn.COUNTIFS($L$2:$L49502,W288)</f>
        <v>1</v>
      </c>
    </row>
    <row r="289" spans="10:24" ht="13.5">
      <c r="J289" s="74">
        <v>2014</v>
      </c>
      <c r="K289" s="80" t="s">
        <v>130</v>
      </c>
      <c r="L289" s="88" t="s">
        <v>172</v>
      </c>
      <c r="M289" s="24">
        <v>6400</v>
      </c>
      <c r="N289" s="11" t="s">
        <v>14</v>
      </c>
      <c r="O289" s="52" t="s">
        <v>13</v>
      </c>
      <c r="P289" s="12">
        <v>0</v>
      </c>
      <c r="Q289" s="59"/>
      <c r="R289" s="59"/>
      <c r="T289" s="8">
        <f t="shared" si="30"/>
        <v>1</v>
      </c>
      <c r="U289" s="17">
        <f t="shared" si="31"/>
        <v>0</v>
      </c>
      <c r="V289" s="17"/>
      <c r="W289" s="19" t="str">
        <f t="shared" si="32"/>
        <v>86052-451908</v>
      </c>
      <c r="X289" s="8">
        <f>_xlfn.COUNTIFS($L$2:$L49503,W289)</f>
        <v>1</v>
      </c>
    </row>
    <row r="290" spans="10:24" ht="13.5">
      <c r="J290" s="74">
        <v>2014</v>
      </c>
      <c r="K290" s="80" t="s">
        <v>130</v>
      </c>
      <c r="L290" s="88" t="s">
        <v>173</v>
      </c>
      <c r="M290" s="24">
        <v>4400</v>
      </c>
      <c r="N290" s="11" t="s">
        <v>14</v>
      </c>
      <c r="O290" s="52" t="s">
        <v>13</v>
      </c>
      <c r="P290" s="12">
        <v>0</v>
      </c>
      <c r="Q290" s="59"/>
      <c r="R290" s="59"/>
      <c r="T290" s="8">
        <f t="shared" si="30"/>
        <v>1</v>
      </c>
      <c r="U290" s="17">
        <f t="shared" si="31"/>
        <v>0</v>
      </c>
      <c r="V290" s="17"/>
      <c r="W290" s="19" t="str">
        <f t="shared" si="32"/>
        <v>87038-451902</v>
      </c>
      <c r="X290" s="8">
        <f>_xlfn.COUNTIFS($L$2:$L49504,W290)</f>
        <v>1</v>
      </c>
    </row>
    <row r="291" spans="10:24" ht="13.5">
      <c r="J291" s="74">
        <v>2014</v>
      </c>
      <c r="K291" s="80" t="s">
        <v>130</v>
      </c>
      <c r="L291" s="88" t="s">
        <v>170</v>
      </c>
      <c r="M291" s="24">
        <v>3000</v>
      </c>
      <c r="N291" s="11" t="s">
        <v>14</v>
      </c>
      <c r="O291" s="52" t="s">
        <v>13</v>
      </c>
      <c r="P291" s="12">
        <v>0</v>
      </c>
      <c r="Q291" s="59"/>
      <c r="R291" s="59"/>
      <c r="T291" s="8">
        <f t="shared" si="30"/>
        <v>1</v>
      </c>
      <c r="U291" s="17">
        <f t="shared" si="31"/>
        <v>0</v>
      </c>
      <c r="V291" s="17"/>
      <c r="W291" s="19" t="str">
        <f t="shared" si="32"/>
        <v>87745-462980</v>
      </c>
      <c r="X291" s="8">
        <f>_xlfn.COUNTIFS($L$2:$L49505,W291)</f>
        <v>1</v>
      </c>
    </row>
    <row r="292" spans="10:24" ht="13.5">
      <c r="J292" s="74">
        <v>2014</v>
      </c>
      <c r="K292" s="80" t="s">
        <v>130</v>
      </c>
      <c r="L292" s="88" t="s">
        <v>163</v>
      </c>
      <c r="M292" s="24">
        <v>2535</v>
      </c>
      <c r="N292" s="11" t="s">
        <v>14</v>
      </c>
      <c r="O292" s="52" t="s">
        <v>13</v>
      </c>
      <c r="P292" s="12">
        <v>0</v>
      </c>
      <c r="Q292" s="59"/>
      <c r="R292" s="59"/>
      <c r="T292" s="8">
        <f t="shared" si="30"/>
        <v>1</v>
      </c>
      <c r="U292" s="17">
        <f t="shared" si="31"/>
        <v>0</v>
      </c>
      <c r="V292" s="17"/>
      <c r="W292" s="19" t="str">
        <f t="shared" si="32"/>
        <v>88326-471517</v>
      </c>
      <c r="X292" s="8">
        <f>_xlfn.COUNTIFS($L$2:$L49506,W292)</f>
        <v>1</v>
      </c>
    </row>
    <row r="293" spans="10:24" ht="13.5">
      <c r="J293" s="74">
        <v>2014</v>
      </c>
      <c r="K293" s="80" t="s">
        <v>130</v>
      </c>
      <c r="L293" s="88" t="s">
        <v>167</v>
      </c>
      <c r="M293" s="24">
        <v>7655</v>
      </c>
      <c r="N293" s="11" t="s">
        <v>14</v>
      </c>
      <c r="O293" s="52" t="s">
        <v>13</v>
      </c>
      <c r="P293" s="12">
        <v>0</v>
      </c>
      <c r="Q293" s="59"/>
      <c r="R293" s="59"/>
      <c r="T293" s="8">
        <f t="shared" si="30"/>
        <v>1</v>
      </c>
      <c r="U293" s="17">
        <f t="shared" si="31"/>
        <v>0</v>
      </c>
      <c r="V293" s="17"/>
      <c r="W293" s="19" t="str">
        <f t="shared" si="32"/>
        <v>88667-461095</v>
      </c>
      <c r="X293" s="8">
        <f>_xlfn.COUNTIFS($L$2:$L49507,W293)</f>
        <v>1</v>
      </c>
    </row>
    <row r="294" spans="10:24" ht="13.5">
      <c r="J294" s="74">
        <v>2014</v>
      </c>
      <c r="K294" s="80" t="s">
        <v>130</v>
      </c>
      <c r="L294" s="88" t="s">
        <v>165</v>
      </c>
      <c r="M294" s="24">
        <v>2500</v>
      </c>
      <c r="N294" s="11" t="s">
        <v>14</v>
      </c>
      <c r="O294" s="53" t="s">
        <v>119</v>
      </c>
      <c r="P294" s="96">
        <v>1</v>
      </c>
      <c r="Q294" s="59"/>
      <c r="R294" s="59"/>
      <c r="T294" s="8">
        <f t="shared" si="30"/>
        <v>1</v>
      </c>
      <c r="U294" s="17">
        <f t="shared" si="31"/>
        <v>1</v>
      </c>
      <c r="V294" s="17"/>
      <c r="W294" s="19" t="str">
        <f t="shared" si="32"/>
        <v>90725-477181</v>
      </c>
      <c r="X294" s="8">
        <f>_xlfn.COUNTIFS($L$2:$L49508,W294)</f>
        <v>1</v>
      </c>
    </row>
    <row r="295" spans="10:24" ht="13.5">
      <c r="J295" s="74">
        <v>2014</v>
      </c>
      <c r="K295" s="82" t="s">
        <v>130</v>
      </c>
      <c r="L295" s="92" t="s">
        <v>161</v>
      </c>
      <c r="M295" s="23">
        <v>7310</v>
      </c>
      <c r="N295" s="47" t="s">
        <v>14</v>
      </c>
      <c r="O295" s="58" t="s">
        <v>119</v>
      </c>
      <c r="P295" s="49">
        <v>1</v>
      </c>
      <c r="Q295" s="59"/>
      <c r="R295" s="59"/>
      <c r="T295" s="8">
        <f t="shared" si="30"/>
        <v>1</v>
      </c>
      <c r="U295" s="17">
        <f t="shared" si="31"/>
        <v>1</v>
      </c>
      <c r="V295" s="17"/>
      <c r="W295" s="19" t="str">
        <f t="shared" si="32"/>
        <v>91692-477321</v>
      </c>
      <c r="X295" s="8">
        <f>_xlfn.COUNTIFS($L$2:$L49509,W295)</f>
        <v>1</v>
      </c>
    </row>
    <row r="296" spans="10:24" ht="13.5">
      <c r="J296" s="74">
        <v>2014</v>
      </c>
      <c r="K296" s="80" t="s">
        <v>130</v>
      </c>
      <c r="L296" s="88" t="s">
        <v>164</v>
      </c>
      <c r="M296" s="24">
        <v>5000</v>
      </c>
      <c r="N296" s="11" t="s">
        <v>14</v>
      </c>
      <c r="O296" s="53" t="s">
        <v>119</v>
      </c>
      <c r="P296" s="96">
        <v>3</v>
      </c>
      <c r="Q296" s="59"/>
      <c r="R296" s="59"/>
      <c r="T296" s="8">
        <f t="shared" si="30"/>
        <v>1</v>
      </c>
      <c r="U296" s="17">
        <f t="shared" si="31"/>
        <v>1</v>
      </c>
      <c r="V296" s="17"/>
      <c r="W296" s="19" t="str">
        <f t="shared" si="32"/>
        <v>91825-478564</v>
      </c>
      <c r="X296" s="8">
        <f>_xlfn.COUNTIFS($L$2:$L49510,W296)</f>
        <v>1</v>
      </c>
    </row>
    <row r="297" spans="10:24" ht="13.5">
      <c r="J297" s="74">
        <v>2014</v>
      </c>
      <c r="K297" s="80" t="s">
        <v>130</v>
      </c>
      <c r="L297" s="88" t="s">
        <v>160</v>
      </c>
      <c r="M297" s="24">
        <v>6795</v>
      </c>
      <c r="N297" s="11" t="s">
        <v>14</v>
      </c>
      <c r="O297" s="52" t="s">
        <v>13</v>
      </c>
      <c r="P297" s="12">
        <v>0</v>
      </c>
      <c r="Q297" s="59"/>
      <c r="R297" s="59"/>
      <c r="T297" s="8">
        <f t="shared" si="30"/>
        <v>1</v>
      </c>
      <c r="U297" s="17">
        <f t="shared" si="31"/>
        <v>0</v>
      </c>
      <c r="V297" s="17"/>
      <c r="W297" s="19" t="str">
        <f t="shared" si="32"/>
        <v>91994-475125</v>
      </c>
      <c r="X297" s="8">
        <f>_xlfn.COUNTIFS($L$2:$L49511,W297)</f>
        <v>1</v>
      </c>
    </row>
    <row r="298" spans="10:24" ht="13.5">
      <c r="J298" s="74">
        <v>2014</v>
      </c>
      <c r="K298" s="80" t="s">
        <v>130</v>
      </c>
      <c r="L298" s="88" t="s">
        <v>166</v>
      </c>
      <c r="M298" s="24">
        <v>5200</v>
      </c>
      <c r="N298" s="11" t="s">
        <v>14</v>
      </c>
      <c r="O298" s="53" t="s">
        <v>119</v>
      </c>
      <c r="P298" s="96">
        <v>3</v>
      </c>
      <c r="Q298" s="59"/>
      <c r="R298" s="59"/>
      <c r="T298" s="8">
        <f t="shared" si="30"/>
        <v>1</v>
      </c>
      <c r="U298" s="17">
        <f t="shared" si="31"/>
        <v>1</v>
      </c>
      <c r="V298" s="17"/>
      <c r="W298" s="19" t="str">
        <f t="shared" si="32"/>
        <v>92369-475979</v>
      </c>
      <c r="X298" s="8">
        <f>_xlfn.COUNTIFS($L$2:$L49512,W298)</f>
        <v>1</v>
      </c>
    </row>
    <row r="299" spans="10:24" ht="13.5">
      <c r="J299" s="74">
        <v>2014</v>
      </c>
      <c r="K299" s="80" t="s">
        <v>130</v>
      </c>
      <c r="L299" s="88" t="s">
        <v>151</v>
      </c>
      <c r="M299" s="24">
        <v>7655</v>
      </c>
      <c r="N299" s="11" t="s">
        <v>14</v>
      </c>
      <c r="O299" s="52" t="s">
        <v>13</v>
      </c>
      <c r="P299" s="12">
        <v>0</v>
      </c>
      <c r="Q299" s="59"/>
      <c r="R299" s="59"/>
      <c r="T299" s="8">
        <f t="shared" si="30"/>
        <v>1</v>
      </c>
      <c r="U299" s="17">
        <f t="shared" si="31"/>
        <v>0</v>
      </c>
      <c r="V299" s="17"/>
      <c r="W299" s="19" t="str">
        <f t="shared" si="32"/>
        <v>92457-486838</v>
      </c>
      <c r="X299" s="8">
        <f>_xlfn.COUNTIFS($L$2:$L49513,W299)</f>
        <v>1</v>
      </c>
    </row>
    <row r="300" spans="10:24" ht="13.5">
      <c r="J300" s="74">
        <v>2014</v>
      </c>
      <c r="K300" s="80" t="s">
        <v>130</v>
      </c>
      <c r="L300" s="88" t="s">
        <v>168</v>
      </c>
      <c r="M300" s="24">
        <v>6000</v>
      </c>
      <c r="N300" s="11" t="s">
        <v>14</v>
      </c>
      <c r="O300" s="52" t="s">
        <v>13</v>
      </c>
      <c r="P300" s="12">
        <v>0</v>
      </c>
      <c r="Q300" s="59"/>
      <c r="R300" s="59"/>
      <c r="T300" s="8">
        <f t="shared" si="30"/>
        <v>1</v>
      </c>
      <c r="U300" s="17">
        <f t="shared" si="31"/>
        <v>0</v>
      </c>
      <c r="V300" s="17"/>
      <c r="W300" s="19" t="str">
        <f t="shared" si="32"/>
        <v>92683-471519</v>
      </c>
      <c r="X300" s="8">
        <f>_xlfn.COUNTIFS($L$2:$L49514,W300)</f>
        <v>1</v>
      </c>
    </row>
    <row r="301" spans="10:24" ht="13.5">
      <c r="J301" s="74">
        <v>2014</v>
      </c>
      <c r="K301" s="80" t="s">
        <v>130</v>
      </c>
      <c r="L301" s="88" t="s">
        <v>169</v>
      </c>
      <c r="M301" s="24">
        <v>2100</v>
      </c>
      <c r="N301" s="11" t="s">
        <v>14</v>
      </c>
      <c r="O301" s="52" t="s">
        <v>13</v>
      </c>
      <c r="P301" s="12">
        <v>0</v>
      </c>
      <c r="Q301" s="59"/>
      <c r="R301" s="59"/>
      <c r="T301" s="8">
        <f t="shared" si="30"/>
        <v>1</v>
      </c>
      <c r="U301" s="17">
        <f t="shared" si="31"/>
        <v>0</v>
      </c>
      <c r="V301" s="17"/>
      <c r="W301" s="19" t="str">
        <f t="shared" si="32"/>
        <v>93036-471516</v>
      </c>
      <c r="X301" s="8">
        <f>_xlfn.COUNTIFS($L$2:$L49515,W301)</f>
        <v>1</v>
      </c>
    </row>
    <row r="302" spans="10:24" ht="13.5">
      <c r="J302" s="74">
        <v>2014</v>
      </c>
      <c r="K302" s="80" t="s">
        <v>130</v>
      </c>
      <c r="L302" s="88" t="s">
        <v>157</v>
      </c>
      <c r="M302" s="24">
        <v>7500</v>
      </c>
      <c r="N302" s="11" t="s">
        <v>14</v>
      </c>
      <c r="O302" s="52" t="s">
        <v>13</v>
      </c>
      <c r="P302" s="12">
        <v>0</v>
      </c>
      <c r="Q302" s="59"/>
      <c r="R302" s="59"/>
      <c r="T302" s="8">
        <f t="shared" si="30"/>
        <v>1</v>
      </c>
      <c r="U302" s="17">
        <f t="shared" si="31"/>
        <v>0</v>
      </c>
      <c r="V302" s="17"/>
      <c r="W302" s="19" t="str">
        <f t="shared" si="32"/>
        <v>93836-480158</v>
      </c>
      <c r="X302" s="8">
        <f>_xlfn.COUNTIFS($L$2:$L49516,W302)</f>
        <v>1</v>
      </c>
    </row>
    <row r="303" spans="10:24" ht="13.5">
      <c r="J303" s="74">
        <v>2014</v>
      </c>
      <c r="K303" s="80" t="s">
        <v>130</v>
      </c>
      <c r="L303" s="88" t="s">
        <v>162</v>
      </c>
      <c r="M303" s="24">
        <v>4000</v>
      </c>
      <c r="N303" s="11" t="s">
        <v>14</v>
      </c>
      <c r="O303" s="52" t="s">
        <v>119</v>
      </c>
      <c r="P303" s="12">
        <v>1</v>
      </c>
      <c r="Q303" s="59"/>
      <c r="R303" s="59"/>
      <c r="T303" s="8">
        <f t="shared" si="30"/>
        <v>1</v>
      </c>
      <c r="U303" s="17">
        <f t="shared" si="31"/>
        <v>1</v>
      </c>
      <c r="V303" s="17"/>
      <c r="W303" s="19" t="str">
        <f t="shared" si="32"/>
        <v>94004-478566</v>
      </c>
      <c r="X303" s="8">
        <f>_xlfn.COUNTIFS($L$2:$L49517,W303)</f>
        <v>1</v>
      </c>
    </row>
    <row r="304" spans="10:24" ht="13.5">
      <c r="J304" s="74">
        <v>2014</v>
      </c>
      <c r="K304" s="80" t="s">
        <v>130</v>
      </c>
      <c r="L304" s="88" t="s">
        <v>156</v>
      </c>
      <c r="M304" s="24">
        <v>8400</v>
      </c>
      <c r="N304" s="11" t="s">
        <v>14</v>
      </c>
      <c r="O304" s="52" t="s">
        <v>13</v>
      </c>
      <c r="P304" s="12">
        <v>0</v>
      </c>
      <c r="Q304" s="59"/>
      <c r="R304" s="59"/>
      <c r="T304" s="8">
        <f t="shared" si="30"/>
        <v>1</v>
      </c>
      <c r="U304" s="17">
        <f t="shared" si="31"/>
        <v>0</v>
      </c>
      <c r="V304" s="17"/>
      <c r="W304" s="19" t="str">
        <f t="shared" si="32"/>
        <v>94508-480162</v>
      </c>
      <c r="X304" s="8">
        <f>_xlfn.COUNTIFS($L$2:$L49518,W304)</f>
        <v>1</v>
      </c>
    </row>
    <row r="305" spans="10:24" ht="13.5">
      <c r="J305" s="74">
        <v>2014</v>
      </c>
      <c r="K305" s="82" t="s">
        <v>130</v>
      </c>
      <c r="L305" s="92" t="s">
        <v>158</v>
      </c>
      <c r="M305" s="23">
        <v>6000</v>
      </c>
      <c r="N305" s="47" t="s">
        <v>14</v>
      </c>
      <c r="O305" s="58" t="s">
        <v>119</v>
      </c>
      <c r="P305" s="49">
        <v>1</v>
      </c>
      <c r="Q305" s="59"/>
      <c r="R305" s="59"/>
      <c r="T305" s="8">
        <f t="shared" si="30"/>
        <v>1</v>
      </c>
      <c r="U305" s="17">
        <f t="shared" si="31"/>
        <v>1</v>
      </c>
      <c r="V305" s="17"/>
      <c r="W305" s="19" t="str">
        <f t="shared" si="32"/>
        <v>94558-481147</v>
      </c>
      <c r="X305" s="8">
        <f>_xlfn.COUNTIFS($L$2:$L49519,W305)</f>
        <v>1</v>
      </c>
    </row>
    <row r="306" spans="10:24" ht="13.5">
      <c r="J306" s="74">
        <v>2014</v>
      </c>
      <c r="K306" s="80" t="s">
        <v>130</v>
      </c>
      <c r="L306" s="88" t="s">
        <v>153</v>
      </c>
      <c r="M306" s="24">
        <v>7500</v>
      </c>
      <c r="N306" s="11" t="s">
        <v>14</v>
      </c>
      <c r="O306" s="52" t="s">
        <v>13</v>
      </c>
      <c r="P306" s="12">
        <v>0</v>
      </c>
      <c r="Q306" s="59"/>
      <c r="R306" s="59"/>
      <c r="T306" s="8">
        <f t="shared" si="30"/>
        <v>1</v>
      </c>
      <c r="U306" s="17">
        <f t="shared" si="31"/>
        <v>0</v>
      </c>
      <c r="V306" s="17"/>
      <c r="W306" s="19" t="str">
        <f t="shared" si="32"/>
        <v>96694-490282</v>
      </c>
      <c r="X306" s="8">
        <f>_xlfn.COUNTIFS($L$2:$L49520,W306)</f>
        <v>1</v>
      </c>
    </row>
    <row r="307" spans="10:24" ht="13.5">
      <c r="J307" s="74">
        <v>2014</v>
      </c>
      <c r="K307" s="80" t="s">
        <v>130</v>
      </c>
      <c r="L307" s="88" t="s">
        <v>159</v>
      </c>
      <c r="M307" s="24">
        <v>3000</v>
      </c>
      <c r="N307" s="11" t="s">
        <v>14</v>
      </c>
      <c r="O307" s="52" t="s">
        <v>13</v>
      </c>
      <c r="P307" s="12">
        <v>0</v>
      </c>
      <c r="Q307" s="59"/>
      <c r="R307" s="59"/>
      <c r="T307" s="8">
        <f t="shared" si="30"/>
        <v>1</v>
      </c>
      <c r="U307" s="17">
        <f t="shared" si="31"/>
        <v>0</v>
      </c>
      <c r="V307" s="17"/>
      <c r="W307" s="19" t="str">
        <f t="shared" si="32"/>
        <v>96728-486463</v>
      </c>
      <c r="X307" s="8">
        <f>_xlfn.COUNTIFS($L$2:$L49521,W307)</f>
        <v>1</v>
      </c>
    </row>
    <row r="308" spans="10:24" ht="13.5">
      <c r="J308" s="74">
        <v>2014</v>
      </c>
      <c r="K308" s="82" t="s">
        <v>130</v>
      </c>
      <c r="L308" s="92" t="s">
        <v>149</v>
      </c>
      <c r="M308" s="23">
        <v>4000</v>
      </c>
      <c r="N308" s="47" t="s">
        <v>14</v>
      </c>
      <c r="O308" s="58" t="s">
        <v>119</v>
      </c>
      <c r="P308" s="49">
        <v>1</v>
      </c>
      <c r="Q308" s="59"/>
      <c r="R308" s="59"/>
      <c r="T308" s="8">
        <f t="shared" si="30"/>
        <v>1</v>
      </c>
      <c r="U308" s="17">
        <f t="shared" si="31"/>
        <v>1</v>
      </c>
      <c r="V308" s="17"/>
      <c r="W308" s="19" t="str">
        <f t="shared" si="32"/>
        <v>96806-493100</v>
      </c>
      <c r="X308" s="8">
        <f>_xlfn.COUNTIFS($L$2:$L49522,W308)</f>
        <v>1</v>
      </c>
    </row>
    <row r="309" spans="10:24" ht="13.5">
      <c r="J309" s="74">
        <v>2014</v>
      </c>
      <c r="K309" s="82" t="s">
        <v>130</v>
      </c>
      <c r="L309" s="92" t="s">
        <v>155</v>
      </c>
      <c r="M309" s="23">
        <v>4000</v>
      </c>
      <c r="N309" s="47" t="s">
        <v>14</v>
      </c>
      <c r="O309" s="58" t="s">
        <v>119</v>
      </c>
      <c r="P309" s="49">
        <v>1</v>
      </c>
      <c r="Q309" s="59"/>
      <c r="R309" s="59"/>
      <c r="T309" s="8">
        <f t="shared" si="30"/>
        <v>1</v>
      </c>
      <c r="U309" s="17">
        <f t="shared" si="31"/>
        <v>1</v>
      </c>
      <c r="V309" s="17"/>
      <c r="W309" s="19" t="str">
        <f t="shared" si="32"/>
        <v>96874-492932</v>
      </c>
      <c r="X309" s="8">
        <f>_xlfn.COUNTIFS($L$2:$L49523,W309)</f>
        <v>1</v>
      </c>
    </row>
    <row r="310" spans="10:24" ht="13.5">
      <c r="J310" s="74">
        <v>2014</v>
      </c>
      <c r="K310" s="80" t="s">
        <v>130</v>
      </c>
      <c r="L310" s="88" t="s">
        <v>150</v>
      </c>
      <c r="M310" s="24">
        <v>5000</v>
      </c>
      <c r="N310" s="11" t="s">
        <v>14</v>
      </c>
      <c r="O310" s="52" t="s">
        <v>13</v>
      </c>
      <c r="P310" s="12">
        <v>0</v>
      </c>
      <c r="Q310" s="59"/>
      <c r="R310" s="59"/>
      <c r="T310" s="8">
        <f t="shared" si="30"/>
        <v>1</v>
      </c>
      <c r="U310" s="17">
        <f t="shared" si="31"/>
        <v>0</v>
      </c>
      <c r="V310" s="17"/>
      <c r="W310" s="19" t="str">
        <f t="shared" si="32"/>
        <v>97046-493124</v>
      </c>
      <c r="X310" s="8">
        <f>_xlfn.COUNTIFS($L$2:$L49524,W310)</f>
        <v>1</v>
      </c>
    </row>
    <row r="311" spans="10:24" ht="13.5">
      <c r="J311" s="74">
        <v>2014</v>
      </c>
      <c r="K311" s="80" t="s">
        <v>130</v>
      </c>
      <c r="L311" s="88" t="s">
        <v>148</v>
      </c>
      <c r="M311" s="24">
        <v>10000</v>
      </c>
      <c r="N311" s="11" t="s">
        <v>14</v>
      </c>
      <c r="O311" s="52" t="s">
        <v>13</v>
      </c>
      <c r="P311" s="12">
        <v>0</v>
      </c>
      <c r="Q311" s="59"/>
      <c r="R311" s="59"/>
      <c r="T311" s="8">
        <f t="shared" si="30"/>
        <v>1</v>
      </c>
      <c r="U311" s="17">
        <f t="shared" si="31"/>
        <v>0</v>
      </c>
      <c r="V311" s="17"/>
      <c r="W311" s="19" t="str">
        <f t="shared" si="32"/>
        <v>97801-490283</v>
      </c>
      <c r="X311" s="8">
        <f>_xlfn.COUNTIFS($L$2:$L49525,W311)</f>
        <v>1</v>
      </c>
    </row>
    <row r="312" spans="10:24" ht="13.5">
      <c r="J312" s="74">
        <v>2014</v>
      </c>
      <c r="K312" s="80" t="s">
        <v>130</v>
      </c>
      <c r="L312" s="88" t="s">
        <v>145</v>
      </c>
      <c r="M312" s="24">
        <v>5000</v>
      </c>
      <c r="N312" s="11" t="s">
        <v>14</v>
      </c>
      <c r="O312" s="52" t="s">
        <v>13</v>
      </c>
      <c r="P312" s="12">
        <v>0</v>
      </c>
      <c r="Q312" s="59"/>
      <c r="R312" s="59"/>
      <c r="T312" s="8">
        <f t="shared" si="30"/>
        <v>1</v>
      </c>
      <c r="U312" s="17">
        <f t="shared" si="31"/>
        <v>0</v>
      </c>
      <c r="V312" s="17"/>
      <c r="W312" s="19" t="str">
        <f t="shared" si="32"/>
        <v>97805-503937</v>
      </c>
      <c r="X312" s="8">
        <f>_xlfn.COUNTIFS($L$2:$L49526,W312)</f>
        <v>1</v>
      </c>
    </row>
    <row r="313" spans="10:24" ht="13.5">
      <c r="J313" s="74">
        <v>2014</v>
      </c>
      <c r="K313" s="80" t="s">
        <v>130</v>
      </c>
      <c r="L313" s="88" t="s">
        <v>146</v>
      </c>
      <c r="M313" s="24">
        <v>6635</v>
      </c>
      <c r="N313" s="11" t="s">
        <v>14</v>
      </c>
      <c r="O313" s="52" t="s">
        <v>13</v>
      </c>
      <c r="P313" s="12">
        <v>0</v>
      </c>
      <c r="Q313" s="59"/>
      <c r="R313" s="59"/>
      <c r="T313" s="8">
        <f t="shared" si="30"/>
        <v>1</v>
      </c>
      <c r="U313" s="17">
        <f t="shared" si="31"/>
        <v>0</v>
      </c>
      <c r="V313" s="17"/>
      <c r="W313" s="19" t="str">
        <f t="shared" si="32"/>
        <v>97975-494175</v>
      </c>
      <c r="X313" s="8">
        <f>_xlfn.COUNTIFS($L$2:$L49527,W313)</f>
        <v>1</v>
      </c>
    </row>
    <row r="314" spans="10:24" ht="13.5">
      <c r="J314" s="74">
        <v>2014</v>
      </c>
      <c r="K314" s="80" t="s">
        <v>130</v>
      </c>
      <c r="L314" s="88" t="s">
        <v>147</v>
      </c>
      <c r="M314" s="24">
        <v>10000</v>
      </c>
      <c r="N314" s="11" t="s">
        <v>14</v>
      </c>
      <c r="O314" s="52" t="s">
        <v>13</v>
      </c>
      <c r="P314" s="12">
        <v>0</v>
      </c>
      <c r="Q314" s="59"/>
      <c r="R314" s="59"/>
      <c r="T314" s="8">
        <f t="shared" si="30"/>
        <v>1</v>
      </c>
      <c r="U314" s="17">
        <f t="shared" si="31"/>
        <v>0</v>
      </c>
      <c r="V314" s="17"/>
      <c r="W314" s="19" t="str">
        <f t="shared" si="32"/>
        <v>98022-497559</v>
      </c>
      <c r="X314" s="8">
        <f>_xlfn.COUNTIFS($L$2:$L49528,W314)</f>
        <v>1</v>
      </c>
    </row>
    <row r="315" spans="10:24" ht="13.5">
      <c r="J315" s="74">
        <v>2014</v>
      </c>
      <c r="K315" s="80" t="s">
        <v>130</v>
      </c>
      <c r="L315" s="88" t="s">
        <v>154</v>
      </c>
      <c r="M315" s="24">
        <v>4000</v>
      </c>
      <c r="N315" s="11" t="s">
        <v>14</v>
      </c>
      <c r="O315" s="52" t="s">
        <v>13</v>
      </c>
      <c r="P315" s="12">
        <v>0</v>
      </c>
      <c r="Q315" s="59"/>
      <c r="R315" s="59"/>
      <c r="T315" s="8">
        <f t="shared" si="30"/>
        <v>1</v>
      </c>
      <c r="U315" s="17">
        <f t="shared" si="31"/>
        <v>0</v>
      </c>
      <c r="V315" s="17"/>
      <c r="W315" s="19" t="str">
        <f t="shared" si="32"/>
        <v>98090-493559</v>
      </c>
      <c r="X315" s="8">
        <f>_xlfn.COUNTIFS($L$2:$L49529,W315)</f>
        <v>1</v>
      </c>
    </row>
    <row r="316" spans="10:24" ht="13.5">
      <c r="J316" s="74">
        <v>2014</v>
      </c>
      <c r="K316" s="80" t="s">
        <v>130</v>
      </c>
      <c r="L316" s="88" t="s">
        <v>152</v>
      </c>
      <c r="M316" s="24">
        <v>4000</v>
      </c>
      <c r="N316" s="11" t="s">
        <v>14</v>
      </c>
      <c r="O316" s="52" t="s">
        <v>13</v>
      </c>
      <c r="P316" s="12">
        <v>0</v>
      </c>
      <c r="Q316" s="59"/>
      <c r="R316" s="59"/>
      <c r="T316" s="8">
        <f t="shared" si="30"/>
        <v>1</v>
      </c>
      <c r="U316" s="17">
        <f t="shared" si="31"/>
        <v>0</v>
      </c>
      <c r="V316" s="17"/>
      <c r="W316" s="19" t="str">
        <f t="shared" si="32"/>
        <v>98302-494208</v>
      </c>
      <c r="X316" s="8">
        <f>_xlfn.COUNTIFS($L$2:$L49530,W316)</f>
        <v>1</v>
      </c>
    </row>
    <row r="317" spans="10:24" ht="13.5">
      <c r="J317" s="74">
        <v>2014</v>
      </c>
      <c r="K317" s="80" t="s">
        <v>130</v>
      </c>
      <c r="L317" s="88" t="s">
        <v>141</v>
      </c>
      <c r="M317" s="24">
        <v>8600</v>
      </c>
      <c r="N317" s="11" t="s">
        <v>14</v>
      </c>
      <c r="O317" s="52" t="s">
        <v>13</v>
      </c>
      <c r="P317" s="12">
        <v>0</v>
      </c>
      <c r="Q317" s="59"/>
      <c r="R317" s="59"/>
      <c r="T317" s="8">
        <f t="shared" si="30"/>
        <v>1</v>
      </c>
      <c r="U317" s="17">
        <f t="shared" si="31"/>
        <v>0</v>
      </c>
      <c r="V317" s="17"/>
      <c r="W317" s="19" t="str">
        <f t="shared" si="32"/>
        <v>98906-507967</v>
      </c>
      <c r="X317" s="8">
        <f>_xlfn.COUNTIFS($L$2:$L49531,W317)</f>
        <v>1</v>
      </c>
    </row>
    <row r="318" spans="10:24" ht="13.5">
      <c r="J318" s="74">
        <v>2014</v>
      </c>
      <c r="K318" s="80" t="s">
        <v>130</v>
      </c>
      <c r="L318" s="88" t="s">
        <v>142</v>
      </c>
      <c r="M318" s="24">
        <v>4105</v>
      </c>
      <c r="N318" s="11" t="s">
        <v>14</v>
      </c>
      <c r="O318" s="52" t="s">
        <v>13</v>
      </c>
      <c r="P318" s="12">
        <v>0</v>
      </c>
      <c r="Q318" s="59"/>
      <c r="R318" s="59"/>
      <c r="T318" s="8">
        <f t="shared" si="30"/>
        <v>1</v>
      </c>
      <c r="U318" s="17">
        <f t="shared" si="31"/>
        <v>0</v>
      </c>
      <c r="V318" s="17"/>
      <c r="W318" s="19" t="str">
        <f t="shared" si="32"/>
        <v>99311-505618</v>
      </c>
      <c r="X318" s="8">
        <f>_xlfn.COUNTIFS($L$2:$L49532,W318)</f>
        <v>1</v>
      </c>
    </row>
    <row r="319" spans="10:24" ht="13.5">
      <c r="J319" s="74">
        <v>2014</v>
      </c>
      <c r="K319" s="82" t="s">
        <v>130</v>
      </c>
      <c r="L319" s="92" t="s">
        <v>143</v>
      </c>
      <c r="M319" s="23">
        <v>7500</v>
      </c>
      <c r="N319" s="47" t="s">
        <v>14</v>
      </c>
      <c r="O319" s="54" t="s">
        <v>13</v>
      </c>
      <c r="P319" s="49">
        <v>0</v>
      </c>
      <c r="Q319" s="59"/>
      <c r="R319" s="59"/>
      <c r="T319" s="8">
        <f t="shared" si="30"/>
        <v>1</v>
      </c>
      <c r="U319" s="17">
        <f t="shared" si="31"/>
        <v>0</v>
      </c>
      <c r="V319" s="17"/>
      <c r="W319" s="19" t="str">
        <f t="shared" si="32"/>
        <v>99676-505801</v>
      </c>
      <c r="X319" s="8">
        <f>_xlfn.COUNTIFS($L$2:$L49533,W319)</f>
        <v>1</v>
      </c>
    </row>
    <row r="320" spans="10:24" ht="13.5">
      <c r="J320" s="76">
        <v>2014</v>
      </c>
      <c r="K320" s="84" t="s">
        <v>130</v>
      </c>
      <c r="L320" s="94" t="s">
        <v>519</v>
      </c>
      <c r="M320" s="60">
        <v>2100</v>
      </c>
      <c r="N320" s="59" t="s">
        <v>14</v>
      </c>
      <c r="O320" s="64" t="s">
        <v>119</v>
      </c>
      <c r="P320" s="59">
        <v>1</v>
      </c>
      <c r="Q320" s="59"/>
      <c r="R320" s="59"/>
      <c r="T320" s="8">
        <f t="shared" si="30"/>
        <v>1</v>
      </c>
      <c r="U320" s="17">
        <f t="shared" si="31"/>
        <v>1</v>
      </c>
      <c r="V320" s="17"/>
      <c r="W320" s="19" t="str">
        <f t="shared" si="32"/>
        <v>BO226297</v>
      </c>
      <c r="X320" s="8">
        <f>_xlfn.COUNTIFS($L$2:$L49534,W320)</f>
        <v>1</v>
      </c>
    </row>
    <row r="321" spans="10:24" ht="13.5">
      <c r="J321" s="76">
        <v>2014</v>
      </c>
      <c r="K321" s="84" t="s">
        <v>130</v>
      </c>
      <c r="L321" s="94" t="s">
        <v>520</v>
      </c>
      <c r="M321" s="60">
        <v>2200</v>
      </c>
      <c r="N321" s="59" t="s">
        <v>14</v>
      </c>
      <c r="O321" s="64" t="s">
        <v>13</v>
      </c>
      <c r="P321" s="59">
        <v>0</v>
      </c>
      <c r="Q321" s="59"/>
      <c r="R321" s="59"/>
      <c r="T321" s="8">
        <f t="shared" si="30"/>
        <v>1</v>
      </c>
      <c r="U321" s="17">
        <f t="shared" si="31"/>
        <v>0</v>
      </c>
      <c r="V321" s="17"/>
      <c r="W321" s="19" t="str">
        <f t="shared" si="32"/>
        <v>BO257K7A</v>
      </c>
      <c r="X321" s="8">
        <f>_xlfn.COUNTIFS($L$2:$L49535,W321)</f>
        <v>1</v>
      </c>
    </row>
    <row r="322" spans="10:24" ht="13.5">
      <c r="J322" s="75">
        <v>2014</v>
      </c>
      <c r="K322" s="19" t="s">
        <v>246</v>
      </c>
      <c r="L322" s="91" t="str">
        <f aca="true" t="shared" si="33" ref="L322:L359">Q322&amp;" "&amp;M322</f>
        <v>Ahorramás S.A. 694,3</v>
      </c>
      <c r="M322" s="61">
        <v>694.3</v>
      </c>
      <c r="N322" s="13" t="s">
        <v>25</v>
      </c>
      <c r="O322" s="54" t="s">
        <v>13</v>
      </c>
      <c r="P322" s="12">
        <v>0</v>
      </c>
      <c r="Q322" s="59" t="s">
        <v>538</v>
      </c>
      <c r="R322" s="59"/>
      <c r="T322" s="8">
        <f aca="true" t="shared" si="34" ref="T322:T385">IF(L322="",0,1)</f>
        <v>1</v>
      </c>
      <c r="U322" s="17">
        <f t="shared" si="31"/>
        <v>0</v>
      </c>
      <c r="V322" s="17"/>
      <c r="W322" s="19" t="str">
        <f t="shared" si="32"/>
        <v>Ahorramás S.A. 694,3</v>
      </c>
      <c r="X322" s="8">
        <f>_xlfn.COUNTIFS($L$2:$L49536,W322)</f>
        <v>1</v>
      </c>
    </row>
    <row r="323" spans="10:24" ht="13.5">
      <c r="J323" s="75">
        <v>2014</v>
      </c>
      <c r="K323" s="19" t="s">
        <v>246</v>
      </c>
      <c r="L323" s="91" t="str">
        <f t="shared" si="33"/>
        <v>Ahorramás S.A. 801,5</v>
      </c>
      <c r="M323" s="61">
        <v>801.5</v>
      </c>
      <c r="N323" s="13" t="s">
        <v>25</v>
      </c>
      <c r="O323" s="54" t="s">
        <v>13</v>
      </c>
      <c r="P323" s="12">
        <v>0</v>
      </c>
      <c r="Q323" s="59" t="s">
        <v>538</v>
      </c>
      <c r="R323" s="59"/>
      <c r="T323" s="8">
        <f t="shared" si="34"/>
        <v>1</v>
      </c>
      <c r="U323" s="17">
        <f aca="true" t="shared" si="35" ref="U323:U386">IF(O323="NO",0,1)</f>
        <v>0</v>
      </c>
      <c r="V323" s="17"/>
      <c r="W323" s="19" t="str">
        <f t="shared" si="32"/>
        <v>Ahorramás S.A. 801,5</v>
      </c>
      <c r="X323" s="8">
        <f>_xlfn.COUNTIFS($L$2:$L49537,W323)</f>
        <v>1</v>
      </c>
    </row>
    <row r="324" spans="10:24" ht="13.5">
      <c r="J324" s="75">
        <v>2014</v>
      </c>
      <c r="K324" s="19" t="s">
        <v>246</v>
      </c>
      <c r="L324" s="91" t="str">
        <f t="shared" si="33"/>
        <v>Aves Chico, S.L. 2749,66</v>
      </c>
      <c r="M324" s="61">
        <v>2749.66</v>
      </c>
      <c r="N324" s="13" t="s">
        <v>25</v>
      </c>
      <c r="O324" s="54" t="s">
        <v>13</v>
      </c>
      <c r="P324" s="12">
        <v>0</v>
      </c>
      <c r="Q324" s="59" t="s">
        <v>546</v>
      </c>
      <c r="R324" s="59"/>
      <c r="T324" s="8">
        <f t="shared" si="34"/>
        <v>1</v>
      </c>
      <c r="U324" s="17">
        <f t="shared" si="35"/>
        <v>0</v>
      </c>
      <c r="V324" s="17"/>
      <c r="W324" s="19" t="str">
        <f t="shared" si="32"/>
        <v>Aves Chico, S.L. 2749,66</v>
      </c>
      <c r="X324" s="8">
        <f>_xlfn.COUNTIFS($L$2:$L49538,W324)</f>
        <v>1</v>
      </c>
    </row>
    <row r="325" spans="10:24" ht="13.5">
      <c r="J325" s="75">
        <v>2014</v>
      </c>
      <c r="K325" s="19" t="s">
        <v>246</v>
      </c>
      <c r="L325" s="91" t="str">
        <f t="shared" si="33"/>
        <v>Aves Chico, S.L. 2848,59</v>
      </c>
      <c r="M325" s="61">
        <v>2848.59</v>
      </c>
      <c r="N325" s="13" t="s">
        <v>25</v>
      </c>
      <c r="O325" s="54" t="s">
        <v>13</v>
      </c>
      <c r="P325" s="12">
        <v>0</v>
      </c>
      <c r="Q325" s="59" t="s">
        <v>546</v>
      </c>
      <c r="R325" s="59"/>
      <c r="T325" s="8">
        <f t="shared" si="34"/>
        <v>1</v>
      </c>
      <c r="U325" s="17">
        <f t="shared" si="35"/>
        <v>0</v>
      </c>
      <c r="V325" s="17"/>
      <c r="W325" s="19" t="str">
        <f t="shared" si="32"/>
        <v>Aves Chico, S.L. 2848,59</v>
      </c>
      <c r="X325" s="8">
        <f>_xlfn.COUNTIFS($L$2:$L49539,W325)</f>
        <v>1</v>
      </c>
    </row>
    <row r="326" spans="10:24" ht="13.5">
      <c r="J326" s="75">
        <v>2014</v>
      </c>
      <c r="K326" s="19" t="s">
        <v>246</v>
      </c>
      <c r="L326" s="91" t="str">
        <f t="shared" si="33"/>
        <v>Comercial Nou Colors S.L. 4401,01</v>
      </c>
      <c r="M326" s="61">
        <v>4401.01</v>
      </c>
      <c r="N326" s="13" t="s">
        <v>25</v>
      </c>
      <c r="O326" s="54" t="s">
        <v>13</v>
      </c>
      <c r="P326" s="12">
        <v>0</v>
      </c>
      <c r="Q326" s="59" t="s">
        <v>545</v>
      </c>
      <c r="R326" s="59"/>
      <c r="T326" s="8">
        <f t="shared" si="34"/>
        <v>1</v>
      </c>
      <c r="U326" s="17">
        <f t="shared" si="35"/>
        <v>0</v>
      </c>
      <c r="V326" s="17"/>
      <c r="W326" s="19" t="str">
        <f t="shared" si="32"/>
        <v>Comercial Nou Colors S.L. 4401,01</v>
      </c>
      <c r="X326" s="8">
        <f>_xlfn.COUNTIFS($L$2:$L49540,W326)</f>
        <v>1</v>
      </c>
    </row>
    <row r="327" spans="10:24" ht="13.5">
      <c r="J327" s="75">
        <v>2014</v>
      </c>
      <c r="K327" s="19" t="s">
        <v>246</v>
      </c>
      <c r="L327" s="91" t="str">
        <f t="shared" si="33"/>
        <v>Edificación Logística Industrial y Terciaria S.L. 1114,92</v>
      </c>
      <c r="M327" s="61">
        <v>1114.92</v>
      </c>
      <c r="N327" s="13" t="s">
        <v>25</v>
      </c>
      <c r="O327" s="54" t="s">
        <v>13</v>
      </c>
      <c r="P327" s="12">
        <v>0</v>
      </c>
      <c r="Q327" s="59" t="s">
        <v>542</v>
      </c>
      <c r="R327" s="59"/>
      <c r="T327" s="8">
        <f t="shared" si="34"/>
        <v>1</v>
      </c>
      <c r="U327" s="17">
        <f t="shared" si="35"/>
        <v>0</v>
      </c>
      <c r="V327" s="17"/>
      <c r="W327" s="19" t="str">
        <f t="shared" si="32"/>
        <v>Edificación Logística Industrial y Terciaria S.L. 1114,92</v>
      </c>
      <c r="X327" s="8">
        <f>_xlfn.COUNTIFS($L$2:$L49541,W327)</f>
        <v>1</v>
      </c>
    </row>
    <row r="328" spans="10:24" ht="13.5">
      <c r="J328" s="75">
        <v>2014</v>
      </c>
      <c r="K328" s="19" t="s">
        <v>246</v>
      </c>
      <c r="L328" s="91" t="str">
        <f t="shared" si="33"/>
        <v>Edificación Logística Industrial y Terciaria S.L. 2161,61</v>
      </c>
      <c r="M328" s="61">
        <v>2161.61</v>
      </c>
      <c r="N328" s="13" t="s">
        <v>25</v>
      </c>
      <c r="O328" s="54" t="s">
        <v>13</v>
      </c>
      <c r="P328" s="12">
        <v>0</v>
      </c>
      <c r="Q328" s="59" t="s">
        <v>542</v>
      </c>
      <c r="R328" s="59"/>
      <c r="T328" s="8">
        <f t="shared" si="34"/>
        <v>1</v>
      </c>
      <c r="U328" s="17">
        <f t="shared" si="35"/>
        <v>0</v>
      </c>
      <c r="V328" s="17"/>
      <c r="W328" s="19" t="str">
        <f t="shared" si="32"/>
        <v>Edificación Logística Industrial y Terciaria S.L. 2161,61</v>
      </c>
      <c r="X328" s="8">
        <f>_xlfn.COUNTIFS($L$2:$L49542,W328)</f>
        <v>1</v>
      </c>
    </row>
    <row r="329" spans="10:24" ht="13.5">
      <c r="J329" s="75">
        <v>2014</v>
      </c>
      <c r="K329" s="19" t="s">
        <v>246</v>
      </c>
      <c r="L329" s="91" t="str">
        <f t="shared" si="33"/>
        <v>El Corte Inglés S.A. 1742,4</v>
      </c>
      <c r="M329" s="61">
        <v>1742.4</v>
      </c>
      <c r="N329" s="13" t="s">
        <v>25</v>
      </c>
      <c r="O329" s="54" t="s">
        <v>13</v>
      </c>
      <c r="P329" s="12">
        <v>0</v>
      </c>
      <c r="Q329" s="59" t="s">
        <v>549</v>
      </c>
      <c r="R329" s="59"/>
      <c r="T329" s="8">
        <f t="shared" si="34"/>
        <v>1</v>
      </c>
      <c r="U329" s="17">
        <f t="shared" si="35"/>
        <v>0</v>
      </c>
      <c r="V329" s="17"/>
      <c r="W329" s="19" t="str">
        <f t="shared" si="32"/>
        <v>El Corte Inglés S.A. 1742,4</v>
      </c>
      <c r="X329" s="8">
        <f>_xlfn.COUNTIFS($L$2:$L49543,W329)</f>
        <v>1</v>
      </c>
    </row>
    <row r="330" spans="10:24" ht="13.5">
      <c r="J330" s="75">
        <v>2014</v>
      </c>
      <c r="K330" s="19" t="s">
        <v>246</v>
      </c>
      <c r="L330" s="91" t="str">
        <f t="shared" si="33"/>
        <v>El Corte Inglés S.A. 7356,79</v>
      </c>
      <c r="M330" s="61">
        <v>7356.79</v>
      </c>
      <c r="N330" s="13" t="s">
        <v>25</v>
      </c>
      <c r="O330" s="54" t="s">
        <v>13</v>
      </c>
      <c r="P330" s="12">
        <v>0</v>
      </c>
      <c r="Q330" s="59" t="s">
        <v>549</v>
      </c>
      <c r="R330" s="59"/>
      <c r="T330" s="8">
        <f t="shared" si="34"/>
        <v>1</v>
      </c>
      <c r="U330" s="17">
        <f t="shared" si="35"/>
        <v>0</v>
      </c>
      <c r="V330" s="17"/>
      <c r="W330" s="19" t="str">
        <f t="shared" si="32"/>
        <v>El Corte Inglés S.A. 7356,79</v>
      </c>
      <c r="X330" s="8">
        <f>_xlfn.COUNTIFS($L$2:$L49544,W330)</f>
        <v>1</v>
      </c>
    </row>
    <row r="331" spans="10:24" ht="13.5">
      <c r="J331" s="75">
        <v>2014</v>
      </c>
      <c r="K331" s="19" t="s">
        <v>246</v>
      </c>
      <c r="L331" s="91" t="str">
        <f t="shared" si="33"/>
        <v>Elsan Pacsa Torrescámara AIE 6776</v>
      </c>
      <c r="M331" s="61">
        <v>6776</v>
      </c>
      <c r="N331" s="13" t="s">
        <v>25</v>
      </c>
      <c r="O331" s="54" t="s">
        <v>13</v>
      </c>
      <c r="P331" s="12">
        <v>0</v>
      </c>
      <c r="Q331" s="59" t="s">
        <v>552</v>
      </c>
      <c r="R331" s="59"/>
      <c r="T331" s="8">
        <f t="shared" si="34"/>
        <v>1</v>
      </c>
      <c r="U331" s="17">
        <f t="shared" si="35"/>
        <v>0</v>
      </c>
      <c r="V331" s="17"/>
      <c r="W331" s="19" t="str">
        <f t="shared" si="32"/>
        <v>Elsan Pacsa Torrescámara AIE 6776</v>
      </c>
      <c r="X331" s="8">
        <f>_xlfn.COUNTIFS($L$2:$L49545,W331)</f>
        <v>1</v>
      </c>
    </row>
    <row r="332" spans="10:24" ht="13.5">
      <c r="J332" s="75">
        <v>2014</v>
      </c>
      <c r="K332" s="19" t="s">
        <v>246</v>
      </c>
      <c r="L332" s="91" t="str">
        <f t="shared" si="33"/>
        <v>Elsan Pacsa Torrescámara AIE 9756,41</v>
      </c>
      <c r="M332" s="61">
        <v>9756.41</v>
      </c>
      <c r="N332" s="13" t="s">
        <v>25</v>
      </c>
      <c r="O332" s="54" t="s">
        <v>13</v>
      </c>
      <c r="P332" s="12">
        <v>0</v>
      </c>
      <c r="Q332" s="59" t="s">
        <v>552</v>
      </c>
      <c r="R332" s="59"/>
      <c r="T332" s="8">
        <f t="shared" si="34"/>
        <v>1</v>
      </c>
      <c r="U332" s="17">
        <f t="shared" si="35"/>
        <v>0</v>
      </c>
      <c r="V332" s="17"/>
      <c r="W332" s="19" t="str">
        <f t="shared" si="32"/>
        <v>Elsan Pacsa Torrescámara AIE 9756,41</v>
      </c>
      <c r="X332" s="8">
        <f>_xlfn.COUNTIFS($L$2:$L49546,W332)</f>
        <v>1</v>
      </c>
    </row>
    <row r="333" spans="10:24" ht="13.5">
      <c r="J333" s="75">
        <v>2014</v>
      </c>
      <c r="K333" s="19" t="s">
        <v>246</v>
      </c>
      <c r="L333" s="91" t="str">
        <f t="shared" si="33"/>
        <v>Glac, S.A. 761,7</v>
      </c>
      <c r="M333" s="61">
        <v>761.7</v>
      </c>
      <c r="N333" s="13" t="s">
        <v>25</v>
      </c>
      <c r="O333" s="54" t="s">
        <v>13</v>
      </c>
      <c r="P333" s="12">
        <v>0</v>
      </c>
      <c r="Q333" s="59" t="s">
        <v>547</v>
      </c>
      <c r="R333" s="59"/>
      <c r="T333" s="8">
        <f t="shared" si="34"/>
        <v>1</v>
      </c>
      <c r="U333" s="17">
        <f t="shared" si="35"/>
        <v>0</v>
      </c>
      <c r="V333" s="17"/>
      <c r="W333" s="19" t="str">
        <f t="shared" si="32"/>
        <v>Glac, S.A. 761,7</v>
      </c>
      <c r="X333" s="8">
        <f>_xlfn.COUNTIFS($L$2:$L49547,W333)</f>
        <v>1</v>
      </c>
    </row>
    <row r="334" spans="10:24" ht="13.5">
      <c r="J334" s="75">
        <v>2014</v>
      </c>
      <c r="K334" s="19" t="s">
        <v>246</v>
      </c>
      <c r="L334" s="91" t="str">
        <f t="shared" si="33"/>
        <v>Glac, S.A. 763,61</v>
      </c>
      <c r="M334" s="61">
        <v>763.61</v>
      </c>
      <c r="N334" s="13" t="s">
        <v>25</v>
      </c>
      <c r="O334" s="54" t="s">
        <v>13</v>
      </c>
      <c r="P334" s="12">
        <v>0</v>
      </c>
      <c r="Q334" s="59" t="s">
        <v>547</v>
      </c>
      <c r="R334" s="59"/>
      <c r="T334" s="8">
        <f t="shared" si="34"/>
        <v>1</v>
      </c>
      <c r="U334" s="17">
        <f t="shared" si="35"/>
        <v>0</v>
      </c>
      <c r="V334" s="17"/>
      <c r="W334" s="19" t="str">
        <f t="shared" si="32"/>
        <v>Glac, S.A. 763,61</v>
      </c>
      <c r="X334" s="8">
        <f>_xlfn.COUNTIFS($L$2:$L49548,W334)</f>
        <v>1</v>
      </c>
    </row>
    <row r="335" spans="10:24" ht="13.5">
      <c r="J335" s="75">
        <v>2014</v>
      </c>
      <c r="K335" s="19" t="s">
        <v>246</v>
      </c>
      <c r="L335" s="91" t="str">
        <f t="shared" si="33"/>
        <v>Glac, S.A. 959</v>
      </c>
      <c r="M335" s="61">
        <v>959</v>
      </c>
      <c r="N335" s="13" t="s">
        <v>25</v>
      </c>
      <c r="O335" s="54" t="s">
        <v>13</v>
      </c>
      <c r="P335" s="12">
        <v>0</v>
      </c>
      <c r="Q335" s="59" t="s">
        <v>547</v>
      </c>
      <c r="R335" s="59"/>
      <c r="T335" s="8">
        <f t="shared" si="34"/>
        <v>1</v>
      </c>
      <c r="U335" s="17">
        <f t="shared" si="35"/>
        <v>0</v>
      </c>
      <c r="V335" s="17"/>
      <c r="W335" s="19" t="str">
        <f t="shared" si="32"/>
        <v>Glac, S.A. 959</v>
      </c>
      <c r="X335" s="8">
        <f>_xlfn.COUNTIFS($L$2:$L49549,W335)</f>
        <v>1</v>
      </c>
    </row>
    <row r="336" spans="10:24" ht="13.5">
      <c r="J336" s="75">
        <v>2014</v>
      </c>
      <c r="K336" s="19" t="s">
        <v>246</v>
      </c>
      <c r="L336" s="91" t="str">
        <f t="shared" si="33"/>
        <v>Gómez Pando S.L. 1536,71</v>
      </c>
      <c r="M336" s="61">
        <v>1536.71</v>
      </c>
      <c r="N336" s="13" t="s">
        <v>25</v>
      </c>
      <c r="O336" s="54" t="s">
        <v>13</v>
      </c>
      <c r="P336" s="12">
        <v>0</v>
      </c>
      <c r="Q336" s="59" t="s">
        <v>555</v>
      </c>
      <c r="R336" s="59"/>
      <c r="T336" s="8">
        <f t="shared" si="34"/>
        <v>1</v>
      </c>
      <c r="U336" s="17">
        <f t="shared" si="35"/>
        <v>0</v>
      </c>
      <c r="V336" s="17"/>
      <c r="W336" s="19" t="str">
        <f t="shared" si="32"/>
        <v>Gómez Pando S.L. 1536,71</v>
      </c>
      <c r="X336" s="8">
        <f>_xlfn.COUNTIFS($L$2:$L49550,W336)</f>
        <v>1</v>
      </c>
    </row>
    <row r="337" spans="10:24" ht="13.5">
      <c r="J337" s="75">
        <v>2014</v>
      </c>
      <c r="K337" s="19" t="s">
        <v>246</v>
      </c>
      <c r="L337" s="91" t="str">
        <f t="shared" si="33"/>
        <v>Grupo Bertolín S.A.U. 10261,01</v>
      </c>
      <c r="M337" s="61">
        <v>10261.01</v>
      </c>
      <c r="N337" s="13" t="s">
        <v>25</v>
      </c>
      <c r="O337" s="54" t="s">
        <v>13</v>
      </c>
      <c r="P337" s="12">
        <v>0</v>
      </c>
      <c r="Q337" s="59" t="s">
        <v>541</v>
      </c>
      <c r="R337" s="59"/>
      <c r="T337" s="8">
        <f t="shared" si="34"/>
        <v>1</v>
      </c>
      <c r="U337" s="17">
        <f t="shared" si="35"/>
        <v>0</v>
      </c>
      <c r="V337" s="17"/>
      <c r="W337" s="19" t="str">
        <f t="shared" si="32"/>
        <v>Grupo Bertolín S.A.U. 10261,01</v>
      </c>
      <c r="X337" s="8">
        <f>_xlfn.COUNTIFS($L$2:$L49551,W337)</f>
        <v>1</v>
      </c>
    </row>
    <row r="338" spans="10:24" ht="13.5">
      <c r="J338" s="75">
        <v>2014</v>
      </c>
      <c r="K338" s="19" t="s">
        <v>246</v>
      </c>
      <c r="L338" s="91" t="str">
        <f t="shared" si="33"/>
        <v>Grupo Bertolín S.A.U. 1128,6</v>
      </c>
      <c r="M338" s="61">
        <v>1128.6</v>
      </c>
      <c r="N338" s="13" t="s">
        <v>25</v>
      </c>
      <c r="O338" s="54" t="s">
        <v>13</v>
      </c>
      <c r="P338" s="12">
        <v>0</v>
      </c>
      <c r="Q338" s="59" t="s">
        <v>541</v>
      </c>
      <c r="R338" s="59"/>
      <c r="T338" s="8">
        <f t="shared" si="34"/>
        <v>1</v>
      </c>
      <c r="U338" s="17">
        <f t="shared" si="35"/>
        <v>0</v>
      </c>
      <c r="V338" s="17"/>
      <c r="W338" s="19" t="str">
        <f t="shared" si="32"/>
        <v>Grupo Bertolín S.A.U. 1128,6</v>
      </c>
      <c r="X338" s="8">
        <f>_xlfn.COUNTIFS($L$2:$L49552,W338)</f>
        <v>1</v>
      </c>
    </row>
    <row r="339" spans="10:24" ht="13.5">
      <c r="J339" s="75">
        <v>2014</v>
      </c>
      <c r="K339" s="19" t="s">
        <v>246</v>
      </c>
      <c r="L339" s="91" t="str">
        <f t="shared" si="33"/>
        <v>Grupo Bertolín S.A.U. 11302,63</v>
      </c>
      <c r="M339" s="61">
        <v>11302.63</v>
      </c>
      <c r="N339" s="13" t="s">
        <v>25</v>
      </c>
      <c r="O339" s="54" t="s">
        <v>13</v>
      </c>
      <c r="P339" s="12">
        <v>0</v>
      </c>
      <c r="Q339" s="59" t="s">
        <v>541</v>
      </c>
      <c r="R339" s="59"/>
      <c r="T339" s="8">
        <f t="shared" si="34"/>
        <v>1</v>
      </c>
      <c r="U339" s="17">
        <f t="shared" si="35"/>
        <v>0</v>
      </c>
      <c r="V339" s="17"/>
      <c r="W339" s="19" t="str">
        <f t="shared" si="32"/>
        <v>Grupo Bertolín S.A.U. 11302,63</v>
      </c>
      <c r="X339" s="8">
        <f>_xlfn.COUNTIFS($L$2:$L49553,W339)</f>
        <v>1</v>
      </c>
    </row>
    <row r="340" spans="10:24" ht="13.5">
      <c r="J340" s="75">
        <v>2014</v>
      </c>
      <c r="K340" s="19" t="s">
        <v>246</v>
      </c>
      <c r="L340" s="91" t="str">
        <f t="shared" si="33"/>
        <v>Grupo Bertolín S.A.U. 18932,17</v>
      </c>
      <c r="M340" s="61">
        <v>18932.17</v>
      </c>
      <c r="N340" s="13" t="s">
        <v>25</v>
      </c>
      <c r="O340" s="54" t="s">
        <v>13</v>
      </c>
      <c r="P340" s="12">
        <v>0</v>
      </c>
      <c r="Q340" s="59" t="s">
        <v>541</v>
      </c>
      <c r="R340" s="59"/>
      <c r="T340" s="8">
        <f t="shared" si="34"/>
        <v>1</v>
      </c>
      <c r="U340" s="17">
        <f t="shared" si="35"/>
        <v>0</v>
      </c>
      <c r="V340" s="17"/>
      <c r="W340" s="19" t="str">
        <f t="shared" si="32"/>
        <v>Grupo Bertolín S.A.U. 18932,17</v>
      </c>
      <c r="X340" s="8">
        <f>_xlfn.COUNTIFS($L$2:$L49554,W340)</f>
        <v>1</v>
      </c>
    </row>
    <row r="341" spans="10:24" ht="13.5">
      <c r="J341" s="75">
        <v>2014</v>
      </c>
      <c r="K341" s="19" t="s">
        <v>246</v>
      </c>
      <c r="L341" s="91" t="str">
        <f t="shared" si="33"/>
        <v>Grupo Bertolín S.A.U. 2129,34</v>
      </c>
      <c r="M341" s="61">
        <v>2129.34</v>
      </c>
      <c r="N341" s="13" t="s">
        <v>25</v>
      </c>
      <c r="O341" s="54" t="s">
        <v>13</v>
      </c>
      <c r="P341" s="12">
        <v>0</v>
      </c>
      <c r="Q341" s="59" t="s">
        <v>541</v>
      </c>
      <c r="R341" s="59"/>
      <c r="T341" s="8">
        <f t="shared" si="34"/>
        <v>1</v>
      </c>
      <c r="U341" s="17">
        <f t="shared" si="35"/>
        <v>0</v>
      </c>
      <c r="V341" s="17"/>
      <c r="W341" s="19" t="str">
        <f aca="true" t="shared" si="36" ref="W341:W404">L341</f>
        <v>Grupo Bertolín S.A.U. 2129,34</v>
      </c>
      <c r="X341" s="8">
        <f>_xlfn.COUNTIFS($L$2:$L49555,W341)</f>
        <v>1</v>
      </c>
    </row>
    <row r="342" spans="10:24" ht="13.5">
      <c r="J342" s="75">
        <v>2014</v>
      </c>
      <c r="K342" s="19" t="s">
        <v>246</v>
      </c>
      <c r="L342" s="91" t="str">
        <f t="shared" si="33"/>
        <v>Japofish S.A. 1107,28</v>
      </c>
      <c r="M342" s="61">
        <v>1107.28</v>
      </c>
      <c r="N342" s="13" t="s">
        <v>25</v>
      </c>
      <c r="O342" s="54" t="s">
        <v>13</v>
      </c>
      <c r="P342" s="12">
        <v>0</v>
      </c>
      <c r="Q342" s="59" t="s">
        <v>543</v>
      </c>
      <c r="R342" s="59"/>
      <c r="T342" s="8">
        <f t="shared" si="34"/>
        <v>1</v>
      </c>
      <c r="U342" s="17">
        <f t="shared" si="35"/>
        <v>0</v>
      </c>
      <c r="V342" s="17"/>
      <c r="W342" s="19" t="str">
        <f t="shared" si="36"/>
        <v>Japofish S.A. 1107,28</v>
      </c>
      <c r="X342" s="8">
        <f>_xlfn.COUNTIFS($L$2:$L49556,W342)</f>
        <v>1</v>
      </c>
    </row>
    <row r="343" spans="10:24" ht="13.5">
      <c r="J343" s="75">
        <v>2014</v>
      </c>
      <c r="K343" s="19" t="s">
        <v>246</v>
      </c>
      <c r="L343" s="91" t="str">
        <f t="shared" si="33"/>
        <v>Japofish S.A. 1348,09</v>
      </c>
      <c r="M343" s="61">
        <v>1348.09</v>
      </c>
      <c r="N343" s="13" t="s">
        <v>25</v>
      </c>
      <c r="O343" s="54" t="s">
        <v>13</v>
      </c>
      <c r="P343" s="12">
        <v>0</v>
      </c>
      <c r="Q343" s="59" t="s">
        <v>543</v>
      </c>
      <c r="R343" s="59"/>
      <c r="T343" s="8">
        <f t="shared" si="34"/>
        <v>1</v>
      </c>
      <c r="U343" s="17">
        <f t="shared" si="35"/>
        <v>0</v>
      </c>
      <c r="V343" s="17"/>
      <c r="W343" s="19" t="str">
        <f t="shared" si="36"/>
        <v>Japofish S.A. 1348,09</v>
      </c>
      <c r="X343" s="8">
        <f>_xlfn.COUNTIFS($L$2:$L49557,W343)</f>
        <v>1</v>
      </c>
    </row>
    <row r="344" spans="10:24" ht="13.5">
      <c r="J344" s="75">
        <v>2014</v>
      </c>
      <c r="K344" s="19" t="s">
        <v>246</v>
      </c>
      <c r="L344" s="91" t="str">
        <f t="shared" si="33"/>
        <v>Japofish S.A. 1439,37</v>
      </c>
      <c r="M344" s="61">
        <v>1439.37</v>
      </c>
      <c r="N344" s="13" t="s">
        <v>25</v>
      </c>
      <c r="O344" s="54" t="s">
        <v>13</v>
      </c>
      <c r="P344" s="12">
        <v>0</v>
      </c>
      <c r="Q344" s="59" t="s">
        <v>543</v>
      </c>
      <c r="R344" s="59"/>
      <c r="T344" s="8">
        <f t="shared" si="34"/>
        <v>1</v>
      </c>
      <c r="U344" s="17">
        <f t="shared" si="35"/>
        <v>0</v>
      </c>
      <c r="V344" s="17"/>
      <c r="W344" s="19" t="str">
        <f t="shared" si="36"/>
        <v>Japofish S.A. 1439,37</v>
      </c>
      <c r="X344" s="8">
        <f>_xlfn.COUNTIFS($L$2:$L49558,W344)</f>
        <v>1</v>
      </c>
    </row>
    <row r="345" spans="10:24" ht="13.5">
      <c r="J345" s="75">
        <v>2014</v>
      </c>
      <c r="K345" s="19" t="s">
        <v>246</v>
      </c>
      <c r="L345" s="91" t="str">
        <f t="shared" si="33"/>
        <v>Kide Sociedad Coop. Ltda. 6062,1</v>
      </c>
      <c r="M345" s="61">
        <v>6062.1</v>
      </c>
      <c r="N345" s="13" t="s">
        <v>25</v>
      </c>
      <c r="O345" s="54" t="s">
        <v>13</v>
      </c>
      <c r="P345" s="12">
        <v>0</v>
      </c>
      <c r="Q345" s="59" t="s">
        <v>553</v>
      </c>
      <c r="R345" s="59"/>
      <c r="T345" s="8">
        <f t="shared" si="34"/>
        <v>1</v>
      </c>
      <c r="U345" s="17">
        <f t="shared" si="35"/>
        <v>0</v>
      </c>
      <c r="V345" s="17"/>
      <c r="W345" s="19" t="str">
        <f t="shared" si="36"/>
        <v>Kide Sociedad Coop. Ltda. 6062,1</v>
      </c>
      <c r="X345" s="8">
        <f>_xlfn.COUNTIFS($L$2:$L49559,W345)</f>
        <v>1</v>
      </c>
    </row>
    <row r="346" spans="10:24" ht="13.5">
      <c r="J346" s="75">
        <v>2014</v>
      </c>
      <c r="K346" s="19" t="s">
        <v>246</v>
      </c>
      <c r="L346" s="91" t="str">
        <f t="shared" si="33"/>
        <v>Pons Químicas S.L. 1260,66</v>
      </c>
      <c r="M346" s="61">
        <v>1260.66</v>
      </c>
      <c r="N346" s="13" t="s">
        <v>25</v>
      </c>
      <c r="O346" s="54" t="s">
        <v>13</v>
      </c>
      <c r="P346" s="12">
        <v>0</v>
      </c>
      <c r="Q346" s="59" t="s">
        <v>540</v>
      </c>
      <c r="R346" s="59"/>
      <c r="T346" s="8">
        <f t="shared" si="34"/>
        <v>1</v>
      </c>
      <c r="U346" s="17">
        <f t="shared" si="35"/>
        <v>0</v>
      </c>
      <c r="V346" s="17"/>
      <c r="W346" s="19" t="str">
        <f t="shared" si="36"/>
        <v>Pons Químicas S.L. 1260,66</v>
      </c>
      <c r="X346" s="8">
        <f>_xlfn.COUNTIFS($L$2:$L49560,W346)</f>
        <v>1</v>
      </c>
    </row>
    <row r="347" spans="10:24" ht="13.5">
      <c r="J347" s="75">
        <v>2014</v>
      </c>
      <c r="K347" s="19" t="s">
        <v>246</v>
      </c>
      <c r="L347" s="91" t="str">
        <f t="shared" si="33"/>
        <v>Pons Químicas S.L. 3055,01</v>
      </c>
      <c r="M347" s="61">
        <v>3055.01</v>
      </c>
      <c r="N347" s="13" t="s">
        <v>25</v>
      </c>
      <c r="O347" s="54" t="s">
        <v>13</v>
      </c>
      <c r="P347" s="12">
        <v>0</v>
      </c>
      <c r="Q347" s="59" t="s">
        <v>540</v>
      </c>
      <c r="R347" s="59"/>
      <c r="T347" s="8">
        <f t="shared" si="34"/>
        <v>1</v>
      </c>
      <c r="U347" s="17">
        <f t="shared" si="35"/>
        <v>0</v>
      </c>
      <c r="V347" s="17"/>
      <c r="W347" s="19" t="str">
        <f t="shared" si="36"/>
        <v>Pons Químicas S.L. 3055,01</v>
      </c>
      <c r="X347" s="8">
        <f>_xlfn.COUNTIFS($L$2:$L49561,W347)</f>
        <v>1</v>
      </c>
    </row>
    <row r="348" spans="10:24" ht="13.5">
      <c r="J348" s="75">
        <v>2014</v>
      </c>
      <c r="K348" s="19" t="s">
        <v>246</v>
      </c>
      <c r="L348" s="91" t="str">
        <f t="shared" si="33"/>
        <v>Pons Químicas S.L. 451,94</v>
      </c>
      <c r="M348" s="61">
        <v>451.94</v>
      </c>
      <c r="N348" s="13" t="s">
        <v>25</v>
      </c>
      <c r="O348" s="54" t="s">
        <v>13</v>
      </c>
      <c r="P348" s="12">
        <v>0</v>
      </c>
      <c r="Q348" s="59" t="s">
        <v>540</v>
      </c>
      <c r="R348" s="59"/>
      <c r="T348" s="8">
        <f t="shared" si="34"/>
        <v>1</v>
      </c>
      <c r="U348" s="17">
        <f t="shared" si="35"/>
        <v>0</v>
      </c>
      <c r="V348" s="17"/>
      <c r="W348" s="19" t="str">
        <f t="shared" si="36"/>
        <v>Pons Químicas S.L. 451,94</v>
      </c>
      <c r="X348" s="8">
        <f>_xlfn.COUNTIFS($L$2:$L49562,W348)</f>
        <v>1</v>
      </c>
    </row>
    <row r="349" spans="10:24" ht="13.5">
      <c r="J349" s="75">
        <v>2014</v>
      </c>
      <c r="K349" s="19" t="s">
        <v>246</v>
      </c>
      <c r="L349" s="91" t="str">
        <f t="shared" si="33"/>
        <v>Prinur S.A.U. 2411,02</v>
      </c>
      <c r="M349" s="61">
        <v>2411.02</v>
      </c>
      <c r="N349" s="13" t="s">
        <v>25</v>
      </c>
      <c r="O349" s="54" t="s">
        <v>13</v>
      </c>
      <c r="P349" s="12">
        <v>0</v>
      </c>
      <c r="Q349" s="59" t="s">
        <v>557</v>
      </c>
      <c r="R349" s="59"/>
      <c r="T349" s="8">
        <f t="shared" si="34"/>
        <v>1</v>
      </c>
      <c r="U349" s="17">
        <f t="shared" si="35"/>
        <v>0</v>
      </c>
      <c r="V349" s="17"/>
      <c r="W349" s="19" t="str">
        <f t="shared" si="36"/>
        <v>Prinur S.A.U. 2411,02</v>
      </c>
      <c r="X349" s="8">
        <f>_xlfn.COUNTIFS($L$2:$L49563,W349)</f>
        <v>1</v>
      </c>
    </row>
    <row r="350" spans="10:24" ht="13.5">
      <c r="J350" s="75">
        <v>2014</v>
      </c>
      <c r="K350" s="19" t="s">
        <v>246</v>
      </c>
      <c r="L350" s="91" t="str">
        <f t="shared" si="33"/>
        <v>Sacyr Construcción S.A. 12553,29</v>
      </c>
      <c r="M350" s="61">
        <v>12553.29</v>
      </c>
      <c r="N350" s="13" t="s">
        <v>25</v>
      </c>
      <c r="O350" s="54" t="s">
        <v>13</v>
      </c>
      <c r="P350" s="12">
        <v>0</v>
      </c>
      <c r="Q350" s="59" t="s">
        <v>539</v>
      </c>
      <c r="R350" s="59"/>
      <c r="T350" s="8">
        <f t="shared" si="34"/>
        <v>1</v>
      </c>
      <c r="U350" s="17">
        <f t="shared" si="35"/>
        <v>0</v>
      </c>
      <c r="V350" s="17"/>
      <c r="W350" s="19" t="str">
        <f t="shared" si="36"/>
        <v>Sacyr Construcción S.A. 12553,29</v>
      </c>
      <c r="X350" s="8">
        <f>_xlfn.COUNTIFS($L$2:$L49564,W350)</f>
        <v>1</v>
      </c>
    </row>
    <row r="351" spans="10:24" ht="13.5">
      <c r="J351" s="75">
        <v>2014</v>
      </c>
      <c r="K351" s="19" t="s">
        <v>246</v>
      </c>
      <c r="L351" s="91" t="str">
        <f t="shared" si="33"/>
        <v>Sacyr Construcción S.A. 3689,56</v>
      </c>
      <c r="M351" s="61">
        <v>3689.56</v>
      </c>
      <c r="N351" s="13" t="s">
        <v>25</v>
      </c>
      <c r="O351" s="54" t="s">
        <v>13</v>
      </c>
      <c r="P351" s="12">
        <v>0</v>
      </c>
      <c r="Q351" s="59" t="s">
        <v>539</v>
      </c>
      <c r="R351" s="59"/>
      <c r="T351" s="8">
        <f t="shared" si="34"/>
        <v>1</v>
      </c>
      <c r="U351" s="17">
        <f t="shared" si="35"/>
        <v>0</v>
      </c>
      <c r="V351" s="17"/>
      <c r="W351" s="19" t="str">
        <f t="shared" si="36"/>
        <v>Sacyr Construcción S.A. 3689,56</v>
      </c>
      <c r="X351" s="8">
        <f>_xlfn.COUNTIFS($L$2:$L49565,W351)</f>
        <v>1</v>
      </c>
    </row>
    <row r="352" spans="10:24" ht="13.5">
      <c r="J352" s="75">
        <v>2014</v>
      </c>
      <c r="K352" s="19" t="s">
        <v>246</v>
      </c>
      <c r="L352" s="91" t="str">
        <f t="shared" si="33"/>
        <v>Sacyr Construcción S.A. 4667,06</v>
      </c>
      <c r="M352" s="61">
        <v>4667.06</v>
      </c>
      <c r="N352" s="13" t="s">
        <v>25</v>
      </c>
      <c r="O352" s="54" t="s">
        <v>13</v>
      </c>
      <c r="P352" s="12">
        <v>0</v>
      </c>
      <c r="Q352" s="59" t="s">
        <v>539</v>
      </c>
      <c r="R352" s="59"/>
      <c r="T352" s="8">
        <f t="shared" si="34"/>
        <v>1</v>
      </c>
      <c r="U352" s="17">
        <f t="shared" si="35"/>
        <v>0</v>
      </c>
      <c r="V352" s="17"/>
      <c r="W352" s="19" t="str">
        <f t="shared" si="36"/>
        <v>Sacyr Construcción S.A. 4667,06</v>
      </c>
      <c r="X352" s="8">
        <f>_xlfn.COUNTIFS($L$2:$L49566,W352)</f>
        <v>1</v>
      </c>
    </row>
    <row r="353" spans="10:24" ht="13.5">
      <c r="J353" s="75">
        <v>2014</v>
      </c>
      <c r="K353" s="19" t="s">
        <v>246</v>
      </c>
      <c r="L353" s="91" t="str">
        <f t="shared" si="33"/>
        <v>Sacyr Construcción S.A.U. 16407,33</v>
      </c>
      <c r="M353" s="61">
        <v>16407.33</v>
      </c>
      <c r="N353" s="13" t="s">
        <v>25</v>
      </c>
      <c r="O353" s="54" t="s">
        <v>13</v>
      </c>
      <c r="P353" s="12">
        <v>0</v>
      </c>
      <c r="Q353" s="59" t="s">
        <v>554</v>
      </c>
      <c r="R353" s="59"/>
      <c r="T353" s="8">
        <f t="shared" si="34"/>
        <v>1</v>
      </c>
      <c r="U353" s="17">
        <f t="shared" si="35"/>
        <v>0</v>
      </c>
      <c r="V353" s="17"/>
      <c r="W353" s="19" t="str">
        <f t="shared" si="36"/>
        <v>Sacyr Construcción S.A.U. 16407,33</v>
      </c>
      <c r="X353" s="8">
        <f>_xlfn.COUNTIFS($L$2:$L49567,W353)</f>
        <v>1</v>
      </c>
    </row>
    <row r="354" spans="10:24" ht="13.5">
      <c r="J354" s="75">
        <v>2014</v>
      </c>
      <c r="K354" s="19" t="s">
        <v>246</v>
      </c>
      <c r="L354" s="91" t="str">
        <f t="shared" si="33"/>
        <v>U.T.E. Encina Mogente (COPASA + COPROSA) 5191,6</v>
      </c>
      <c r="M354" s="61">
        <v>5191.6</v>
      </c>
      <c r="N354" s="13" t="s">
        <v>25</v>
      </c>
      <c r="O354" s="54" t="s">
        <v>13</v>
      </c>
      <c r="P354" s="12">
        <v>0</v>
      </c>
      <c r="Q354" s="59" t="s">
        <v>550</v>
      </c>
      <c r="R354" s="59"/>
      <c r="T354" s="8">
        <f t="shared" si="34"/>
        <v>1</v>
      </c>
      <c r="U354" s="17">
        <f t="shared" si="35"/>
        <v>0</v>
      </c>
      <c r="V354" s="17"/>
      <c r="W354" s="19" t="str">
        <f t="shared" si="36"/>
        <v>U.T.E. Encina Mogente (COPASA + COPROSA) 5191,6</v>
      </c>
      <c r="X354" s="8">
        <f>_xlfn.COUNTIFS($L$2:$L49568,W354)</f>
        <v>1</v>
      </c>
    </row>
    <row r="355" spans="10:24" ht="13.5">
      <c r="J355" s="75">
        <v>2014</v>
      </c>
      <c r="K355" s="19" t="s">
        <v>246</v>
      </c>
      <c r="L355" s="91" t="str">
        <f t="shared" si="33"/>
        <v>UTE Albox (Aldesa Construcciones S.A. + BSK S.L.) 14447,43</v>
      </c>
      <c r="M355" s="61">
        <v>14447.43</v>
      </c>
      <c r="N355" s="13" t="s">
        <v>25</v>
      </c>
      <c r="O355" s="54" t="s">
        <v>13</v>
      </c>
      <c r="P355" s="12">
        <v>0</v>
      </c>
      <c r="Q355" s="59" t="s">
        <v>548</v>
      </c>
      <c r="R355" s="59"/>
      <c r="T355" s="8">
        <f t="shared" si="34"/>
        <v>1</v>
      </c>
      <c r="U355" s="17">
        <f t="shared" si="35"/>
        <v>0</v>
      </c>
      <c r="V355" s="17"/>
      <c r="W355" s="19" t="str">
        <f t="shared" si="36"/>
        <v>UTE Albox (Aldesa Construcciones S.A. + BSK S.L.) 14447,43</v>
      </c>
      <c r="X355" s="8">
        <f>_xlfn.COUNTIFS($L$2:$L49569,W355)</f>
        <v>1</v>
      </c>
    </row>
    <row r="356" spans="10:24" ht="13.5">
      <c r="J356" s="75">
        <v>2014</v>
      </c>
      <c r="K356" s="19" t="s">
        <v>246</v>
      </c>
      <c r="L356" s="91" t="str">
        <f t="shared" si="33"/>
        <v>UTE Albox (Aldesa Construcciones S.A. + BSK S.L.) 2620,1</v>
      </c>
      <c r="M356" s="61">
        <v>2620.1</v>
      </c>
      <c r="N356" s="13" t="s">
        <v>25</v>
      </c>
      <c r="O356" s="54" t="s">
        <v>13</v>
      </c>
      <c r="P356" s="12">
        <v>0</v>
      </c>
      <c r="Q356" s="59" t="s">
        <v>548</v>
      </c>
      <c r="R356" s="59"/>
      <c r="T356" s="8">
        <f t="shared" si="34"/>
        <v>1</v>
      </c>
      <c r="U356" s="17">
        <f t="shared" si="35"/>
        <v>0</v>
      </c>
      <c r="V356" s="17"/>
      <c r="W356" s="19" t="str">
        <f t="shared" si="36"/>
        <v>UTE Albox (Aldesa Construcciones S.A. + BSK S.L.) 2620,1</v>
      </c>
      <c r="X356" s="8">
        <f>_xlfn.COUNTIFS($L$2:$L49570,W356)</f>
        <v>1</v>
      </c>
    </row>
    <row r="357" spans="10:24" ht="13.5">
      <c r="J357" s="75">
        <v>2014</v>
      </c>
      <c r="K357" s="19" t="s">
        <v>246</v>
      </c>
      <c r="L357" s="91" t="str">
        <f t="shared" si="33"/>
        <v>UTE NCE Aeropuerto de Asturias (EYM Instalaciones + Elsan) 6931,2</v>
      </c>
      <c r="M357" s="61">
        <v>6931.2</v>
      </c>
      <c r="N357" s="13" t="s">
        <v>25</v>
      </c>
      <c r="O357" s="54" t="s">
        <v>13</v>
      </c>
      <c r="P357" s="12">
        <v>0</v>
      </c>
      <c r="Q357" s="59" t="s">
        <v>551</v>
      </c>
      <c r="R357" s="59"/>
      <c r="T357" s="8">
        <f t="shared" si="34"/>
        <v>1</v>
      </c>
      <c r="U357" s="17">
        <f t="shared" si="35"/>
        <v>0</v>
      </c>
      <c r="V357" s="17"/>
      <c r="W357" s="19" t="str">
        <f t="shared" si="36"/>
        <v>UTE NCE Aeropuerto de Asturias (EYM Instalaciones + Elsan) 6931,2</v>
      </c>
      <c r="X357" s="8">
        <f>_xlfn.COUNTIFS($L$2:$L49571,W357)</f>
        <v>1</v>
      </c>
    </row>
    <row r="358" spans="10:24" ht="13.5">
      <c r="J358" s="75">
        <v>2014</v>
      </c>
      <c r="K358" s="19" t="s">
        <v>246</v>
      </c>
      <c r="L358" s="91" t="str">
        <f t="shared" si="33"/>
        <v>UTE Presa de Alcolea (Prinur + Sacyr + Rafael Morales S.A.) 1860,76</v>
      </c>
      <c r="M358" s="61">
        <v>1860.76</v>
      </c>
      <c r="N358" s="13" t="s">
        <v>25</v>
      </c>
      <c r="O358" s="54" t="s">
        <v>13</v>
      </c>
      <c r="P358" s="12">
        <v>0</v>
      </c>
      <c r="Q358" s="59" t="s">
        <v>556</v>
      </c>
      <c r="R358" s="59"/>
      <c r="T358" s="8">
        <f t="shared" si="34"/>
        <v>1</v>
      </c>
      <c r="U358" s="17">
        <f t="shared" si="35"/>
        <v>0</v>
      </c>
      <c r="V358" s="17"/>
      <c r="W358" s="19" t="str">
        <f t="shared" si="36"/>
        <v>UTE Presa de Alcolea (Prinur + Sacyr + Rafael Morales S.A.) 1860,76</v>
      </c>
      <c r="X358" s="8">
        <f>_xlfn.COUNTIFS($L$2:$L49572,W358)</f>
        <v>1</v>
      </c>
    </row>
    <row r="359" spans="10:24" ht="13.5">
      <c r="J359" s="75">
        <v>2014</v>
      </c>
      <c r="K359" s="19" t="s">
        <v>246</v>
      </c>
      <c r="L359" s="91" t="str">
        <f t="shared" si="33"/>
        <v>Zambú Higiene S.L. 801,07</v>
      </c>
      <c r="M359" s="61">
        <v>801.07</v>
      </c>
      <c r="N359" s="13" t="s">
        <v>25</v>
      </c>
      <c r="O359" s="54" t="s">
        <v>13</v>
      </c>
      <c r="P359" s="12">
        <v>0</v>
      </c>
      <c r="Q359" s="59" t="s">
        <v>544</v>
      </c>
      <c r="R359" s="59"/>
      <c r="T359" s="8">
        <f t="shared" si="34"/>
        <v>1</v>
      </c>
      <c r="U359" s="17">
        <f t="shared" si="35"/>
        <v>0</v>
      </c>
      <c r="V359" s="17"/>
      <c r="W359" s="19" t="str">
        <f t="shared" si="36"/>
        <v>Zambú Higiene S.L. 801,07</v>
      </c>
      <c r="X359" s="8">
        <f>_xlfn.COUNTIFS($L$2:$L49573,W359)</f>
        <v>1</v>
      </c>
    </row>
    <row r="360" spans="10:24" ht="13.5">
      <c r="J360" s="75">
        <v>2014</v>
      </c>
      <c r="K360" s="19" t="s">
        <v>4</v>
      </c>
      <c r="L360" s="86" t="s">
        <v>531</v>
      </c>
      <c r="M360" s="24">
        <v>20149</v>
      </c>
      <c r="N360" s="13" t="s">
        <v>25</v>
      </c>
      <c r="O360" s="54" t="s">
        <v>13</v>
      </c>
      <c r="P360" s="12">
        <v>0</v>
      </c>
      <c r="Q360" s="99"/>
      <c r="R360" s="99"/>
      <c r="T360" s="8">
        <f t="shared" si="34"/>
        <v>1</v>
      </c>
      <c r="U360" s="17">
        <f t="shared" si="35"/>
        <v>0</v>
      </c>
      <c r="V360" s="17"/>
      <c r="W360" s="19" t="str">
        <f t="shared" si="36"/>
        <v>CPP_006317</v>
      </c>
      <c r="X360" s="8">
        <f>_xlfn.COUNTIFS($L$2:$L49574,W360)</f>
        <v>1</v>
      </c>
    </row>
    <row r="361" spans="10:24" ht="13.5">
      <c r="J361" s="74">
        <v>2014</v>
      </c>
      <c r="K361" s="80" t="s">
        <v>4</v>
      </c>
      <c r="L361" s="86" t="s">
        <v>324</v>
      </c>
      <c r="M361" s="23">
        <v>3000</v>
      </c>
      <c r="N361" s="11" t="s">
        <v>14</v>
      </c>
      <c r="O361" s="52" t="s">
        <v>13</v>
      </c>
      <c r="P361" s="12">
        <v>0</v>
      </c>
      <c r="Q361" s="59"/>
      <c r="R361" s="59"/>
      <c r="T361" s="8">
        <f t="shared" si="34"/>
        <v>1</v>
      </c>
      <c r="U361" s="17">
        <f t="shared" si="35"/>
        <v>0</v>
      </c>
      <c r="V361" s="17"/>
      <c r="W361" s="19" t="str">
        <f t="shared" si="36"/>
        <v>CPP_006393</v>
      </c>
      <c r="X361" s="8">
        <f>_xlfn.COUNTIFS($L$2:$L49575,W361)</f>
        <v>1</v>
      </c>
    </row>
    <row r="362" spans="10:24" ht="13.5">
      <c r="J362" s="75">
        <v>2014</v>
      </c>
      <c r="K362" s="19" t="s">
        <v>4</v>
      </c>
      <c r="L362" s="86" t="s">
        <v>437</v>
      </c>
      <c r="M362" s="24">
        <v>600</v>
      </c>
      <c r="N362" s="13" t="s">
        <v>14</v>
      </c>
      <c r="O362" s="54" t="s">
        <v>119</v>
      </c>
      <c r="P362" s="12">
        <v>6</v>
      </c>
      <c r="Q362" s="59"/>
      <c r="R362" s="59"/>
      <c r="T362" s="8">
        <f t="shared" si="34"/>
        <v>1</v>
      </c>
      <c r="U362" s="17">
        <f t="shared" si="35"/>
        <v>1</v>
      </c>
      <c r="V362" s="17"/>
      <c r="W362" s="19" t="str">
        <f t="shared" si="36"/>
        <v>CPP_006401</v>
      </c>
      <c r="X362" s="8">
        <f>_xlfn.COUNTIFS($L$2:$L49576,W362)</f>
        <v>1</v>
      </c>
    </row>
    <row r="363" spans="10:24" ht="13.5">
      <c r="J363" s="75">
        <v>2014</v>
      </c>
      <c r="K363" s="83" t="s">
        <v>4</v>
      </c>
      <c r="L363" s="89" t="s">
        <v>436</v>
      </c>
      <c r="M363" s="24">
        <v>3000</v>
      </c>
      <c r="N363" s="47" t="s">
        <v>14</v>
      </c>
      <c r="O363" s="56" t="s">
        <v>119</v>
      </c>
      <c r="P363" s="49">
        <v>1</v>
      </c>
      <c r="Q363" s="59"/>
      <c r="R363" s="59"/>
      <c r="T363" s="8">
        <f t="shared" si="34"/>
        <v>1</v>
      </c>
      <c r="U363" s="17">
        <f t="shared" si="35"/>
        <v>1</v>
      </c>
      <c r="V363" s="17"/>
      <c r="W363" s="19" t="str">
        <f t="shared" si="36"/>
        <v>CPP_006403</v>
      </c>
      <c r="X363" s="8">
        <f>_xlfn.COUNTIFS($L$2:$L49577,W363)</f>
        <v>1</v>
      </c>
    </row>
    <row r="364" spans="10:24" ht="13.5">
      <c r="J364" s="75">
        <v>2014</v>
      </c>
      <c r="K364" s="80" t="s">
        <v>4</v>
      </c>
      <c r="L364" s="86" t="s">
        <v>325</v>
      </c>
      <c r="M364" s="24">
        <v>14643</v>
      </c>
      <c r="N364" s="13" t="s">
        <v>25</v>
      </c>
      <c r="O364" s="54" t="s">
        <v>13</v>
      </c>
      <c r="P364" s="12">
        <v>0</v>
      </c>
      <c r="Q364" s="59"/>
      <c r="R364" s="59"/>
      <c r="T364" s="8">
        <f t="shared" si="34"/>
        <v>1</v>
      </c>
      <c r="U364" s="17">
        <f t="shared" si="35"/>
        <v>0</v>
      </c>
      <c r="V364" s="17"/>
      <c r="W364" s="19" t="str">
        <f t="shared" si="36"/>
        <v>CPP_006466</v>
      </c>
      <c r="X364" s="8">
        <f>_xlfn.COUNTIFS($L$2:$L49578,W364)</f>
        <v>1</v>
      </c>
    </row>
    <row r="365" spans="10:24" ht="13.5">
      <c r="J365" s="74">
        <v>2014</v>
      </c>
      <c r="K365" s="80" t="s">
        <v>4</v>
      </c>
      <c r="L365" s="88" t="s">
        <v>1589</v>
      </c>
      <c r="M365" s="24">
        <v>999</v>
      </c>
      <c r="N365" s="11" t="s">
        <v>14</v>
      </c>
      <c r="O365" s="52" t="s">
        <v>13</v>
      </c>
      <c r="P365" s="12">
        <v>0</v>
      </c>
      <c r="Q365" s="12"/>
      <c r="R365" s="12"/>
      <c r="T365" s="8">
        <f t="shared" si="34"/>
        <v>1</v>
      </c>
      <c r="U365" s="17">
        <f t="shared" si="35"/>
        <v>0</v>
      </c>
      <c r="V365" s="17"/>
      <c r="W365" s="19" t="str">
        <f t="shared" si="36"/>
        <v>CPP_006467</v>
      </c>
      <c r="X365" s="8">
        <f>_xlfn.COUNTIFS($L$2:$L49579,W365)</f>
        <v>1</v>
      </c>
    </row>
    <row r="366" spans="10:24" ht="13.5">
      <c r="J366" s="74">
        <v>2014</v>
      </c>
      <c r="K366" s="80" t="s">
        <v>4</v>
      </c>
      <c r="L366" s="88" t="s">
        <v>1600</v>
      </c>
      <c r="M366" s="24">
        <v>999</v>
      </c>
      <c r="N366" s="11" t="s">
        <v>14</v>
      </c>
      <c r="O366" s="52" t="s">
        <v>13</v>
      </c>
      <c r="P366" s="12">
        <v>0</v>
      </c>
      <c r="Q366" s="12"/>
      <c r="R366" s="12"/>
      <c r="T366" s="8">
        <f t="shared" si="34"/>
        <v>1</v>
      </c>
      <c r="U366" s="17">
        <f t="shared" si="35"/>
        <v>0</v>
      </c>
      <c r="V366" s="17"/>
      <c r="W366" s="19" t="str">
        <f t="shared" si="36"/>
        <v>CPP_006469</v>
      </c>
      <c r="X366" s="8">
        <f>_xlfn.COUNTIFS($L$2:$L49580,W366)</f>
        <v>1</v>
      </c>
    </row>
    <row r="367" spans="10:24" ht="13.5">
      <c r="J367" s="78">
        <v>2014</v>
      </c>
      <c r="K367" s="81" t="s">
        <v>4</v>
      </c>
      <c r="L367" s="65" t="s">
        <v>961</v>
      </c>
      <c r="M367" s="24">
        <v>999</v>
      </c>
      <c r="N367" s="52" t="s">
        <v>25</v>
      </c>
      <c r="O367" s="33" t="s">
        <v>13</v>
      </c>
      <c r="P367" s="12">
        <v>0</v>
      </c>
      <c r="Q367" s="59" t="s">
        <v>475</v>
      </c>
      <c r="R367" s="59"/>
      <c r="T367" s="8">
        <f t="shared" si="34"/>
        <v>1</v>
      </c>
      <c r="U367" s="17">
        <f t="shared" si="35"/>
        <v>0</v>
      </c>
      <c r="V367" s="17"/>
      <c r="W367" s="19" t="str">
        <f t="shared" si="36"/>
        <v>CPP_006478</v>
      </c>
      <c r="X367" s="8">
        <f>_xlfn.COUNTIFS($L$2:$L49581,W367)</f>
        <v>1</v>
      </c>
    </row>
    <row r="368" spans="10:24" ht="13.5">
      <c r="J368" s="78">
        <v>2014</v>
      </c>
      <c r="K368" s="81" t="s">
        <v>4</v>
      </c>
      <c r="L368" s="65" t="s">
        <v>1053</v>
      </c>
      <c r="M368" s="24">
        <v>999</v>
      </c>
      <c r="N368" s="52" t="s">
        <v>25</v>
      </c>
      <c r="O368" s="33" t="s">
        <v>13</v>
      </c>
      <c r="P368" s="12">
        <v>0</v>
      </c>
      <c r="Q368" s="59" t="s">
        <v>1002</v>
      </c>
      <c r="R368" s="59"/>
      <c r="T368" s="8">
        <f t="shared" si="34"/>
        <v>1</v>
      </c>
      <c r="U368" s="17">
        <f t="shared" si="35"/>
        <v>0</v>
      </c>
      <c r="V368" s="17"/>
      <c r="W368" s="19" t="str">
        <f t="shared" si="36"/>
        <v>CPP_006487</v>
      </c>
      <c r="X368" s="8">
        <f>_xlfn.COUNTIFS($L$2:$L49582,W368)</f>
        <v>1</v>
      </c>
    </row>
    <row r="369" spans="10:24" ht="13.5">
      <c r="J369" s="74">
        <v>2014</v>
      </c>
      <c r="K369" s="80" t="s">
        <v>4</v>
      </c>
      <c r="L369" s="86" t="s">
        <v>345</v>
      </c>
      <c r="M369" s="23">
        <v>3000</v>
      </c>
      <c r="N369" s="11" t="s">
        <v>14</v>
      </c>
      <c r="O369" s="52" t="s">
        <v>13</v>
      </c>
      <c r="P369" s="12">
        <v>0</v>
      </c>
      <c r="Q369" s="59"/>
      <c r="R369" s="59"/>
      <c r="T369" s="8">
        <f t="shared" si="34"/>
        <v>1</v>
      </c>
      <c r="U369" s="17">
        <f t="shared" si="35"/>
        <v>0</v>
      </c>
      <c r="V369" s="17"/>
      <c r="W369" s="19" t="str">
        <f t="shared" si="36"/>
        <v>CPP_006488</v>
      </c>
      <c r="X369" s="8">
        <f>_xlfn.COUNTIFS($L$2:$L49583,W369)</f>
        <v>1</v>
      </c>
    </row>
    <row r="370" spans="10:24" ht="13.5">
      <c r="J370" s="78">
        <v>2014</v>
      </c>
      <c r="K370" s="81" t="s">
        <v>4</v>
      </c>
      <c r="L370" s="65" t="s">
        <v>930</v>
      </c>
      <c r="M370" s="24">
        <v>999</v>
      </c>
      <c r="N370" s="52" t="s">
        <v>25</v>
      </c>
      <c r="O370" s="33" t="s">
        <v>13</v>
      </c>
      <c r="P370" s="12">
        <v>0</v>
      </c>
      <c r="Q370" s="59" t="s">
        <v>595</v>
      </c>
      <c r="R370" s="59"/>
      <c r="T370" s="8">
        <f t="shared" si="34"/>
        <v>1</v>
      </c>
      <c r="U370" s="17">
        <f t="shared" si="35"/>
        <v>0</v>
      </c>
      <c r="V370" s="17"/>
      <c r="W370" s="19" t="str">
        <f t="shared" si="36"/>
        <v>CPP_006489</v>
      </c>
      <c r="X370" s="8">
        <f>_xlfn.COUNTIFS($L$2:$L49584,W370)</f>
        <v>1</v>
      </c>
    </row>
    <row r="371" spans="10:24" ht="13.5">
      <c r="J371" s="78">
        <v>2014</v>
      </c>
      <c r="K371" s="81" t="s">
        <v>4</v>
      </c>
      <c r="L371" s="65" t="s">
        <v>1059</v>
      </c>
      <c r="M371" s="24">
        <v>999</v>
      </c>
      <c r="N371" s="52" t="s">
        <v>25</v>
      </c>
      <c r="O371" s="33" t="s">
        <v>13</v>
      </c>
      <c r="P371" s="12">
        <v>0</v>
      </c>
      <c r="Q371" s="59" t="s">
        <v>595</v>
      </c>
      <c r="R371" s="59"/>
      <c r="T371" s="8">
        <f t="shared" si="34"/>
        <v>1</v>
      </c>
      <c r="U371" s="17">
        <f t="shared" si="35"/>
        <v>0</v>
      </c>
      <c r="V371" s="17"/>
      <c r="W371" s="19" t="str">
        <f t="shared" si="36"/>
        <v>CPP_006490</v>
      </c>
      <c r="X371" s="8">
        <f>_xlfn.COUNTIFS($L$2:$L49585,W371)</f>
        <v>1</v>
      </c>
    </row>
    <row r="372" spans="10:24" ht="13.5">
      <c r="J372" s="74">
        <v>2014</v>
      </c>
      <c r="K372" s="80" t="s">
        <v>4</v>
      </c>
      <c r="L372" s="86" t="s">
        <v>106</v>
      </c>
      <c r="M372" s="23">
        <v>3000</v>
      </c>
      <c r="N372" s="11" t="s">
        <v>14</v>
      </c>
      <c r="O372" s="52" t="s">
        <v>119</v>
      </c>
      <c r="P372" s="12">
        <v>8</v>
      </c>
      <c r="Q372" s="59"/>
      <c r="R372" s="59"/>
      <c r="T372" s="8">
        <f t="shared" si="34"/>
        <v>1</v>
      </c>
      <c r="U372" s="17">
        <f t="shared" si="35"/>
        <v>1</v>
      </c>
      <c r="V372" s="17"/>
      <c r="W372" s="19" t="str">
        <f t="shared" si="36"/>
        <v>CPP_006493</v>
      </c>
      <c r="X372" s="8">
        <f>_xlfn.COUNTIFS($L$2:$L49586,W372)</f>
        <v>1</v>
      </c>
    </row>
    <row r="373" spans="10:24" ht="13.5">
      <c r="J373" s="74">
        <v>2014</v>
      </c>
      <c r="K373" s="80" t="s">
        <v>4</v>
      </c>
      <c r="L373" s="86" t="s">
        <v>346</v>
      </c>
      <c r="M373" s="23">
        <v>3000</v>
      </c>
      <c r="N373" s="11" t="s">
        <v>14</v>
      </c>
      <c r="O373" s="52" t="s">
        <v>13</v>
      </c>
      <c r="P373" s="12">
        <v>0</v>
      </c>
      <c r="Q373" s="59"/>
      <c r="R373" s="59"/>
      <c r="T373" s="8">
        <f t="shared" si="34"/>
        <v>1</v>
      </c>
      <c r="U373" s="17">
        <f t="shared" si="35"/>
        <v>0</v>
      </c>
      <c r="V373" s="17"/>
      <c r="W373" s="19" t="str">
        <f t="shared" si="36"/>
        <v>CPP_006496</v>
      </c>
      <c r="X373" s="8">
        <f>_xlfn.COUNTIFS($L$2:$L49587,W373)</f>
        <v>1</v>
      </c>
    </row>
    <row r="374" spans="10:24" ht="13.5">
      <c r="J374" s="78">
        <v>2014</v>
      </c>
      <c r="K374" s="81" t="s">
        <v>4</v>
      </c>
      <c r="L374" s="65" t="s">
        <v>931</v>
      </c>
      <c r="M374" s="24">
        <v>999</v>
      </c>
      <c r="N374" s="52" t="s">
        <v>25</v>
      </c>
      <c r="O374" s="33" t="s">
        <v>13</v>
      </c>
      <c r="P374" s="12">
        <v>0</v>
      </c>
      <c r="Q374" s="59" t="s">
        <v>932</v>
      </c>
      <c r="R374" s="59"/>
      <c r="T374" s="8">
        <f t="shared" si="34"/>
        <v>1</v>
      </c>
      <c r="U374" s="17">
        <f t="shared" si="35"/>
        <v>0</v>
      </c>
      <c r="V374" s="17"/>
      <c r="W374" s="19" t="str">
        <f t="shared" si="36"/>
        <v>CPP_006498</v>
      </c>
      <c r="X374" s="8">
        <f>_xlfn.COUNTIFS($L$2:$L49588,W374)</f>
        <v>1</v>
      </c>
    </row>
    <row r="375" spans="10:24" ht="13.5">
      <c r="J375" s="78">
        <v>2014</v>
      </c>
      <c r="K375" s="81" t="s">
        <v>4</v>
      </c>
      <c r="L375" s="65" t="s">
        <v>1056</v>
      </c>
      <c r="M375" s="24">
        <v>999</v>
      </c>
      <c r="N375" s="52" t="s">
        <v>25</v>
      </c>
      <c r="O375" s="33" t="s">
        <v>13</v>
      </c>
      <c r="P375" s="12">
        <v>0</v>
      </c>
      <c r="Q375" s="59" t="s">
        <v>967</v>
      </c>
      <c r="R375" s="59"/>
      <c r="T375" s="8">
        <f t="shared" si="34"/>
        <v>1</v>
      </c>
      <c r="U375" s="17">
        <f t="shared" si="35"/>
        <v>0</v>
      </c>
      <c r="V375" s="17"/>
      <c r="W375" s="19" t="str">
        <f t="shared" si="36"/>
        <v>CPP_006499</v>
      </c>
      <c r="X375" s="8">
        <f>_xlfn.COUNTIFS($L$2:$L49589,W375)</f>
        <v>1</v>
      </c>
    </row>
    <row r="376" spans="10:24" ht="13.5">
      <c r="J376" s="78">
        <v>2014</v>
      </c>
      <c r="K376" s="81" t="s">
        <v>4</v>
      </c>
      <c r="L376" s="65" t="s">
        <v>1004</v>
      </c>
      <c r="M376" s="24">
        <v>999</v>
      </c>
      <c r="N376" s="52" t="s">
        <v>25</v>
      </c>
      <c r="O376" s="33" t="s">
        <v>13</v>
      </c>
      <c r="P376" s="12">
        <v>0</v>
      </c>
      <c r="Q376" s="59" t="s">
        <v>967</v>
      </c>
      <c r="R376" s="59"/>
      <c r="T376" s="8">
        <f t="shared" si="34"/>
        <v>1</v>
      </c>
      <c r="U376" s="17">
        <f t="shared" si="35"/>
        <v>0</v>
      </c>
      <c r="V376" s="17"/>
      <c r="W376" s="19" t="str">
        <f t="shared" si="36"/>
        <v>CPP_006500</v>
      </c>
      <c r="X376" s="8">
        <f>_xlfn.COUNTIFS($L$2:$L49590,W376)</f>
        <v>1</v>
      </c>
    </row>
    <row r="377" spans="10:24" ht="13.5">
      <c r="J377" s="78">
        <v>2014</v>
      </c>
      <c r="K377" s="81" t="s">
        <v>4</v>
      </c>
      <c r="L377" s="65" t="s">
        <v>1060</v>
      </c>
      <c r="M377" s="24">
        <v>999</v>
      </c>
      <c r="N377" s="52" t="s">
        <v>25</v>
      </c>
      <c r="O377" s="33" t="s">
        <v>13</v>
      </c>
      <c r="P377" s="12">
        <v>0</v>
      </c>
      <c r="Q377" s="59" t="s">
        <v>934</v>
      </c>
      <c r="R377" s="59"/>
      <c r="T377" s="8">
        <f t="shared" si="34"/>
        <v>1</v>
      </c>
      <c r="U377" s="17">
        <f t="shared" si="35"/>
        <v>0</v>
      </c>
      <c r="V377" s="17"/>
      <c r="W377" s="19" t="str">
        <f t="shared" si="36"/>
        <v>CPP_006501</v>
      </c>
      <c r="X377" s="8">
        <f>_xlfn.COUNTIFS($L$2:$L49591,W377)</f>
        <v>1</v>
      </c>
    </row>
    <row r="378" spans="10:24" ht="13.5">
      <c r="J378" s="78">
        <v>2014</v>
      </c>
      <c r="K378" s="81" t="s">
        <v>4</v>
      </c>
      <c r="L378" s="65" t="s">
        <v>960</v>
      </c>
      <c r="M378" s="24">
        <v>999</v>
      </c>
      <c r="N378" s="52" t="s">
        <v>25</v>
      </c>
      <c r="O378" s="33" t="s">
        <v>13</v>
      </c>
      <c r="P378" s="12">
        <v>0</v>
      </c>
      <c r="Q378" s="59" t="s">
        <v>909</v>
      </c>
      <c r="R378" s="59"/>
      <c r="T378" s="8">
        <f t="shared" si="34"/>
        <v>1</v>
      </c>
      <c r="U378" s="17">
        <f t="shared" si="35"/>
        <v>0</v>
      </c>
      <c r="V378" s="17"/>
      <c r="W378" s="19" t="str">
        <f t="shared" si="36"/>
        <v>CPP_006503</v>
      </c>
      <c r="X378" s="8">
        <f>_xlfn.COUNTIFS($L$2:$L49592,W378)</f>
        <v>1</v>
      </c>
    </row>
    <row r="379" spans="10:24" ht="13.5">
      <c r="J379" s="78">
        <v>2014</v>
      </c>
      <c r="K379" s="81" t="s">
        <v>4</v>
      </c>
      <c r="L379" s="65" t="s">
        <v>956</v>
      </c>
      <c r="M379" s="24">
        <v>999</v>
      </c>
      <c r="N379" s="52" t="s">
        <v>25</v>
      </c>
      <c r="O379" s="33" t="s">
        <v>13</v>
      </c>
      <c r="P379" s="12">
        <v>0</v>
      </c>
      <c r="Q379" s="59" t="s">
        <v>895</v>
      </c>
      <c r="R379" s="59"/>
      <c r="T379" s="8">
        <f t="shared" si="34"/>
        <v>1</v>
      </c>
      <c r="U379" s="17">
        <f t="shared" si="35"/>
        <v>0</v>
      </c>
      <c r="V379" s="17"/>
      <c r="W379" s="19" t="str">
        <f t="shared" si="36"/>
        <v>CPP_006504</v>
      </c>
      <c r="X379" s="8">
        <f>_xlfn.COUNTIFS($L$2:$L49593,W379)</f>
        <v>1</v>
      </c>
    </row>
    <row r="380" spans="10:24" ht="13.5">
      <c r="J380" s="75">
        <v>2014</v>
      </c>
      <c r="K380" s="19" t="s">
        <v>4</v>
      </c>
      <c r="L380" s="86" t="s">
        <v>530</v>
      </c>
      <c r="M380" s="24">
        <v>14666</v>
      </c>
      <c r="N380" s="13" t="s">
        <v>25</v>
      </c>
      <c r="O380" s="54" t="s">
        <v>13</v>
      </c>
      <c r="P380" s="12">
        <v>0</v>
      </c>
      <c r="Q380" s="99"/>
      <c r="R380" s="99"/>
      <c r="T380" s="8">
        <f t="shared" si="34"/>
        <v>1</v>
      </c>
      <c r="U380" s="17">
        <f t="shared" si="35"/>
        <v>0</v>
      </c>
      <c r="V380" s="17"/>
      <c r="W380" s="19" t="str">
        <f t="shared" si="36"/>
        <v>CPP_006505</v>
      </c>
      <c r="X380" s="8">
        <f>_xlfn.COUNTIFS($L$2:$L49594,W380)</f>
        <v>1</v>
      </c>
    </row>
    <row r="381" spans="10:24" ht="13.5">
      <c r="J381" s="78">
        <v>2014</v>
      </c>
      <c r="K381" s="81" t="s">
        <v>4</v>
      </c>
      <c r="L381" s="65" t="s">
        <v>968</v>
      </c>
      <c r="M381" s="24">
        <v>999</v>
      </c>
      <c r="N381" s="52" t="s">
        <v>25</v>
      </c>
      <c r="O381" s="33" t="s">
        <v>13</v>
      </c>
      <c r="P381" s="12">
        <v>0</v>
      </c>
      <c r="Q381" s="59" t="s">
        <v>969</v>
      </c>
      <c r="R381" s="59"/>
      <c r="T381" s="8">
        <f t="shared" si="34"/>
        <v>1</v>
      </c>
      <c r="U381" s="17">
        <f t="shared" si="35"/>
        <v>0</v>
      </c>
      <c r="V381" s="17"/>
      <c r="W381" s="19" t="str">
        <f t="shared" si="36"/>
        <v>CPP_006508</v>
      </c>
      <c r="X381" s="8">
        <f>_xlfn.COUNTIFS($L$2:$L49595,W381)</f>
        <v>1</v>
      </c>
    </row>
    <row r="382" spans="10:24" ht="13.5">
      <c r="J382" s="78">
        <v>2014</v>
      </c>
      <c r="K382" s="81" t="s">
        <v>4</v>
      </c>
      <c r="L382" s="65" t="s">
        <v>933</v>
      </c>
      <c r="M382" s="24">
        <v>999</v>
      </c>
      <c r="N382" s="52" t="s">
        <v>25</v>
      </c>
      <c r="O382" s="33" t="s">
        <v>13</v>
      </c>
      <c r="P382" s="12">
        <v>0</v>
      </c>
      <c r="Q382" s="59" t="s">
        <v>934</v>
      </c>
      <c r="R382" s="59"/>
      <c r="T382" s="8">
        <f t="shared" si="34"/>
        <v>1</v>
      </c>
      <c r="U382" s="17">
        <f t="shared" si="35"/>
        <v>0</v>
      </c>
      <c r="V382" s="17"/>
      <c r="W382" s="19" t="str">
        <f t="shared" si="36"/>
        <v>CPP_006518</v>
      </c>
      <c r="X382" s="8">
        <f>_xlfn.COUNTIFS($L$2:$L49596,W382)</f>
        <v>1</v>
      </c>
    </row>
    <row r="383" spans="10:24" ht="13.5">
      <c r="J383" s="78">
        <v>2014</v>
      </c>
      <c r="K383" s="81" t="s">
        <v>4</v>
      </c>
      <c r="L383" s="65" t="s">
        <v>970</v>
      </c>
      <c r="M383" s="24">
        <v>999</v>
      </c>
      <c r="N383" s="52" t="s">
        <v>25</v>
      </c>
      <c r="O383" s="33" t="s">
        <v>13</v>
      </c>
      <c r="P383" s="12">
        <v>0</v>
      </c>
      <c r="Q383" s="59" t="s">
        <v>967</v>
      </c>
      <c r="R383" s="59"/>
      <c r="T383" s="8">
        <f t="shared" si="34"/>
        <v>1</v>
      </c>
      <c r="U383" s="17">
        <f t="shared" si="35"/>
        <v>0</v>
      </c>
      <c r="V383" s="17"/>
      <c r="W383" s="19" t="str">
        <f t="shared" si="36"/>
        <v>CPP_006519</v>
      </c>
      <c r="X383" s="8">
        <f>_xlfn.COUNTIFS($L$2:$L49597,W383)</f>
        <v>1</v>
      </c>
    </row>
    <row r="384" spans="10:24" ht="13.5">
      <c r="J384" s="78">
        <v>2014</v>
      </c>
      <c r="K384" s="81" t="s">
        <v>4</v>
      </c>
      <c r="L384" s="65" t="s">
        <v>1057</v>
      </c>
      <c r="M384" s="24">
        <v>999</v>
      </c>
      <c r="N384" s="52" t="s">
        <v>25</v>
      </c>
      <c r="O384" s="33" t="s">
        <v>13</v>
      </c>
      <c r="P384" s="12">
        <v>0</v>
      </c>
      <c r="Q384" s="59" t="s">
        <v>967</v>
      </c>
      <c r="R384" s="59"/>
      <c r="T384" s="8">
        <f t="shared" si="34"/>
        <v>1</v>
      </c>
      <c r="U384" s="17">
        <f t="shared" si="35"/>
        <v>0</v>
      </c>
      <c r="V384" s="17"/>
      <c r="W384" s="19" t="str">
        <f t="shared" si="36"/>
        <v>CPP_006520</v>
      </c>
      <c r="X384" s="8">
        <f>_xlfn.COUNTIFS($L$2:$L49598,W384)</f>
        <v>1</v>
      </c>
    </row>
    <row r="385" spans="10:24" ht="13.5">
      <c r="J385" s="74">
        <v>2014</v>
      </c>
      <c r="K385" s="80" t="s">
        <v>4</v>
      </c>
      <c r="L385" s="86" t="s">
        <v>347</v>
      </c>
      <c r="M385" s="23">
        <v>3000</v>
      </c>
      <c r="N385" s="11" t="s">
        <v>14</v>
      </c>
      <c r="O385" s="52" t="s">
        <v>13</v>
      </c>
      <c r="P385" s="12">
        <v>0</v>
      </c>
      <c r="Q385" s="59"/>
      <c r="R385" s="59"/>
      <c r="T385" s="8">
        <f t="shared" si="34"/>
        <v>1</v>
      </c>
      <c r="U385" s="17">
        <f t="shared" si="35"/>
        <v>0</v>
      </c>
      <c r="V385" s="17"/>
      <c r="W385" s="19" t="str">
        <f t="shared" si="36"/>
        <v>CPP_006523</v>
      </c>
      <c r="X385" s="8">
        <f>_xlfn.COUNTIFS($L$2:$L49599,W385)</f>
        <v>1</v>
      </c>
    </row>
    <row r="386" spans="10:24" ht="13.5">
      <c r="J386" s="77">
        <v>2014</v>
      </c>
      <c r="K386" s="81" t="s">
        <v>4</v>
      </c>
      <c r="L386" s="65" t="s">
        <v>1674</v>
      </c>
      <c r="M386" s="24">
        <v>3000</v>
      </c>
      <c r="N386" s="52" t="s">
        <v>14</v>
      </c>
      <c r="O386" s="33" t="s">
        <v>119</v>
      </c>
      <c r="P386" s="12" t="s">
        <v>812</v>
      </c>
      <c r="Q386" s="77"/>
      <c r="R386" s="77"/>
      <c r="T386" s="8">
        <f aca="true" t="shared" si="37" ref="T386:T449">IF(L386="",0,1)</f>
        <v>1</v>
      </c>
      <c r="U386" s="17">
        <f t="shared" si="35"/>
        <v>1</v>
      </c>
      <c r="V386" s="17"/>
      <c r="W386" s="19" t="str">
        <f t="shared" si="36"/>
        <v>CPP_006529</v>
      </c>
      <c r="X386" s="8">
        <f>_xlfn.COUNTIFS($L$2:$L49600,W386)</f>
        <v>1</v>
      </c>
    </row>
    <row r="387" spans="10:24" ht="13.5">
      <c r="J387" s="78">
        <v>2014</v>
      </c>
      <c r="K387" s="81" t="s">
        <v>4</v>
      </c>
      <c r="L387" s="65" t="s">
        <v>971</v>
      </c>
      <c r="M387" s="24">
        <v>999</v>
      </c>
      <c r="N387" s="52" t="s">
        <v>25</v>
      </c>
      <c r="O387" s="33" t="s">
        <v>13</v>
      </c>
      <c r="P387" s="12">
        <v>0</v>
      </c>
      <c r="Q387" s="59" t="s">
        <v>699</v>
      </c>
      <c r="R387" s="59"/>
      <c r="T387" s="8">
        <f t="shared" si="37"/>
        <v>1</v>
      </c>
      <c r="U387" s="17">
        <f aca="true" t="shared" si="38" ref="U387:U450">IF(O387="NO",0,1)</f>
        <v>0</v>
      </c>
      <c r="V387" s="17"/>
      <c r="W387" s="19" t="str">
        <f t="shared" si="36"/>
        <v>CPP_006534</v>
      </c>
      <c r="X387" s="8">
        <f>_xlfn.COUNTIFS($L$2:$L49601,W387)</f>
        <v>1</v>
      </c>
    </row>
    <row r="388" spans="10:24" ht="13.5">
      <c r="J388" s="74">
        <v>2014</v>
      </c>
      <c r="K388" s="80" t="s">
        <v>4</v>
      </c>
      <c r="L388" s="86" t="s">
        <v>348</v>
      </c>
      <c r="M388" s="23">
        <v>3000</v>
      </c>
      <c r="N388" s="11" t="s">
        <v>14</v>
      </c>
      <c r="O388" s="52" t="s">
        <v>13</v>
      </c>
      <c r="P388" s="12">
        <v>0</v>
      </c>
      <c r="Q388" s="59"/>
      <c r="R388" s="59"/>
      <c r="T388" s="8">
        <f t="shared" si="37"/>
        <v>1</v>
      </c>
      <c r="U388" s="17">
        <f t="shared" si="38"/>
        <v>0</v>
      </c>
      <c r="V388" s="17"/>
      <c r="W388" s="19" t="str">
        <f t="shared" si="36"/>
        <v>CPP_006536</v>
      </c>
      <c r="X388" s="8">
        <f>_xlfn.COUNTIFS($L$2:$L49602,W388)</f>
        <v>1</v>
      </c>
    </row>
    <row r="389" spans="10:24" ht="13.5">
      <c r="J389" s="75">
        <v>2014</v>
      </c>
      <c r="K389" s="80" t="s">
        <v>4</v>
      </c>
      <c r="L389" s="86" t="s">
        <v>326</v>
      </c>
      <c r="M389" s="24">
        <v>6038</v>
      </c>
      <c r="N389" s="13" t="s">
        <v>25</v>
      </c>
      <c r="O389" s="54" t="s">
        <v>13</v>
      </c>
      <c r="P389" s="12">
        <v>0</v>
      </c>
      <c r="Q389" s="59"/>
      <c r="R389" s="59"/>
      <c r="T389" s="8">
        <f t="shared" si="37"/>
        <v>1</v>
      </c>
      <c r="U389" s="17">
        <f t="shared" si="38"/>
        <v>0</v>
      </c>
      <c r="V389" s="17"/>
      <c r="W389" s="19" t="str">
        <f t="shared" si="36"/>
        <v>CPP_006537</v>
      </c>
      <c r="X389" s="8">
        <f>_xlfn.COUNTIFS($L$2:$L49603,W389)</f>
        <v>1</v>
      </c>
    </row>
    <row r="390" spans="10:24" ht="13.5">
      <c r="J390" s="78">
        <v>2014</v>
      </c>
      <c r="K390" s="81" t="s">
        <v>4</v>
      </c>
      <c r="L390" s="65" t="s">
        <v>943</v>
      </c>
      <c r="M390" s="24">
        <v>999</v>
      </c>
      <c r="N390" s="52" t="s">
        <v>25</v>
      </c>
      <c r="O390" s="33" t="s">
        <v>13</v>
      </c>
      <c r="P390" s="12">
        <v>0</v>
      </c>
      <c r="Q390" s="59" t="s">
        <v>595</v>
      </c>
      <c r="R390" s="59"/>
      <c r="T390" s="8">
        <f t="shared" si="37"/>
        <v>1</v>
      </c>
      <c r="U390" s="17">
        <f t="shared" si="38"/>
        <v>0</v>
      </c>
      <c r="V390" s="17"/>
      <c r="W390" s="19" t="str">
        <f t="shared" si="36"/>
        <v>CPP_006573</v>
      </c>
      <c r="X390" s="8">
        <f>_xlfn.COUNTIFS($L$2:$L49604,W390)</f>
        <v>1</v>
      </c>
    </row>
    <row r="391" spans="10:24" ht="13.5">
      <c r="J391" s="78">
        <v>2014</v>
      </c>
      <c r="K391" s="81" t="s">
        <v>4</v>
      </c>
      <c r="L391" s="65" t="s">
        <v>972</v>
      </c>
      <c r="M391" s="24">
        <v>999</v>
      </c>
      <c r="N391" s="52" t="s">
        <v>25</v>
      </c>
      <c r="O391" s="33" t="s">
        <v>13</v>
      </c>
      <c r="P391" s="12">
        <v>0</v>
      </c>
      <c r="Q391" s="59" t="s">
        <v>595</v>
      </c>
      <c r="R391" s="59"/>
      <c r="T391" s="8">
        <f t="shared" si="37"/>
        <v>1</v>
      </c>
      <c r="U391" s="17">
        <f t="shared" si="38"/>
        <v>0</v>
      </c>
      <c r="V391" s="17"/>
      <c r="W391" s="19" t="str">
        <f t="shared" si="36"/>
        <v>CPP_006575</v>
      </c>
      <c r="X391" s="8">
        <f>_xlfn.COUNTIFS($L$2:$L49605,W391)</f>
        <v>1</v>
      </c>
    </row>
    <row r="392" spans="10:24" ht="13.5">
      <c r="J392" s="75">
        <v>2014</v>
      </c>
      <c r="K392" s="80" t="s">
        <v>4</v>
      </c>
      <c r="L392" s="86" t="s">
        <v>327</v>
      </c>
      <c r="M392" s="24">
        <v>21064</v>
      </c>
      <c r="N392" s="13" t="s">
        <v>25</v>
      </c>
      <c r="O392" s="54" t="s">
        <v>13</v>
      </c>
      <c r="P392" s="12">
        <v>0</v>
      </c>
      <c r="Q392" s="59"/>
      <c r="R392" s="59"/>
      <c r="T392" s="8">
        <f t="shared" si="37"/>
        <v>1</v>
      </c>
      <c r="U392" s="17">
        <f t="shared" si="38"/>
        <v>0</v>
      </c>
      <c r="V392" s="17"/>
      <c r="W392" s="19" t="str">
        <f t="shared" si="36"/>
        <v>CPP_006576</v>
      </c>
      <c r="X392" s="8">
        <f>_xlfn.COUNTIFS($L$2:$L49606,W392)</f>
        <v>1</v>
      </c>
    </row>
    <row r="393" spans="10:24" ht="13.5">
      <c r="J393" s="75">
        <v>2014</v>
      </c>
      <c r="K393" s="80" t="s">
        <v>4</v>
      </c>
      <c r="L393" s="86" t="s">
        <v>328</v>
      </c>
      <c r="M393" s="24">
        <v>19015</v>
      </c>
      <c r="N393" s="13" t="s">
        <v>25</v>
      </c>
      <c r="O393" s="54" t="s">
        <v>13</v>
      </c>
      <c r="P393" s="12">
        <v>0</v>
      </c>
      <c r="Q393" s="59"/>
      <c r="R393" s="59"/>
      <c r="T393" s="8">
        <f t="shared" si="37"/>
        <v>1</v>
      </c>
      <c r="U393" s="17">
        <f t="shared" si="38"/>
        <v>0</v>
      </c>
      <c r="V393" s="17"/>
      <c r="W393" s="19" t="str">
        <f t="shared" si="36"/>
        <v>CPP_006577</v>
      </c>
      <c r="X393" s="8">
        <f>_xlfn.COUNTIFS($L$2:$L49607,W393)</f>
        <v>1</v>
      </c>
    </row>
    <row r="394" spans="10:24" ht="13.5">
      <c r="J394" s="75">
        <v>2014</v>
      </c>
      <c r="K394" s="80" t="s">
        <v>4</v>
      </c>
      <c r="L394" s="86" t="s">
        <v>329</v>
      </c>
      <c r="M394" s="23">
        <v>18886</v>
      </c>
      <c r="N394" s="13" t="s">
        <v>25</v>
      </c>
      <c r="O394" s="54" t="s">
        <v>13</v>
      </c>
      <c r="P394" s="12">
        <v>0</v>
      </c>
      <c r="Q394" s="59"/>
      <c r="R394" s="59"/>
      <c r="T394" s="8">
        <f t="shared" si="37"/>
        <v>1</v>
      </c>
      <c r="U394" s="17">
        <f t="shared" si="38"/>
        <v>0</v>
      </c>
      <c r="V394" s="17"/>
      <c r="W394" s="19" t="str">
        <f t="shared" si="36"/>
        <v>CPP_006579</v>
      </c>
      <c r="X394" s="8">
        <f>_xlfn.COUNTIFS($L$2:$L49608,W394)</f>
        <v>1</v>
      </c>
    </row>
    <row r="395" spans="10:24" ht="13.5">
      <c r="J395" s="75">
        <v>2014</v>
      </c>
      <c r="K395" s="19" t="s">
        <v>4</v>
      </c>
      <c r="L395" s="86" t="s">
        <v>351</v>
      </c>
      <c r="M395" s="24">
        <v>6000</v>
      </c>
      <c r="N395" s="13" t="s">
        <v>14</v>
      </c>
      <c r="O395" s="54" t="s">
        <v>119</v>
      </c>
      <c r="P395" s="12">
        <v>4</v>
      </c>
      <c r="Q395" s="59"/>
      <c r="R395" s="59"/>
      <c r="T395" s="8">
        <f t="shared" si="37"/>
        <v>1</v>
      </c>
      <c r="U395" s="17">
        <f t="shared" si="38"/>
        <v>1</v>
      </c>
      <c r="V395" s="17"/>
      <c r="W395" s="19" t="str">
        <f t="shared" si="36"/>
        <v>CPP_006584</v>
      </c>
      <c r="X395" s="8">
        <f>_xlfn.COUNTIFS($L$2:$L49609,W395)</f>
        <v>1</v>
      </c>
    </row>
    <row r="396" spans="10:24" ht="13.5">
      <c r="J396" s="77">
        <v>2014</v>
      </c>
      <c r="K396" s="81" t="s">
        <v>4</v>
      </c>
      <c r="L396" s="65" t="s">
        <v>1675</v>
      </c>
      <c r="M396" s="24">
        <v>4000</v>
      </c>
      <c r="N396" s="52" t="s">
        <v>14</v>
      </c>
      <c r="O396" s="33" t="s">
        <v>119</v>
      </c>
      <c r="P396" s="12" t="s">
        <v>812</v>
      </c>
      <c r="Q396" s="77"/>
      <c r="R396" s="77"/>
      <c r="T396" s="8">
        <f t="shared" si="37"/>
        <v>1</v>
      </c>
      <c r="U396" s="17">
        <f t="shared" si="38"/>
        <v>1</v>
      </c>
      <c r="V396" s="17"/>
      <c r="W396" s="19" t="str">
        <f t="shared" si="36"/>
        <v>CPP_006585</v>
      </c>
      <c r="X396" s="8">
        <f>_xlfn.COUNTIFS($L$2:$L49610,W396)</f>
        <v>1</v>
      </c>
    </row>
    <row r="397" spans="10:24" ht="13.5">
      <c r="J397" s="75">
        <v>2014</v>
      </c>
      <c r="K397" s="80" t="s">
        <v>4</v>
      </c>
      <c r="L397" s="86" t="s">
        <v>330</v>
      </c>
      <c r="M397" s="23">
        <v>9279</v>
      </c>
      <c r="N397" s="13" t="s">
        <v>25</v>
      </c>
      <c r="O397" s="54" t="s">
        <v>13</v>
      </c>
      <c r="P397" s="12">
        <v>0</v>
      </c>
      <c r="Q397" s="59"/>
      <c r="R397" s="59"/>
      <c r="T397" s="8">
        <f t="shared" si="37"/>
        <v>1</v>
      </c>
      <c r="U397" s="17">
        <f t="shared" si="38"/>
        <v>0</v>
      </c>
      <c r="V397" s="17"/>
      <c r="W397" s="19" t="str">
        <f t="shared" si="36"/>
        <v>CPP_006617</v>
      </c>
      <c r="X397" s="8">
        <f>_xlfn.COUNTIFS($L$2:$L49611,W397)</f>
        <v>1</v>
      </c>
    </row>
    <row r="398" spans="10:24" ht="13.5">
      <c r="J398" s="74">
        <v>2014</v>
      </c>
      <c r="K398" s="80" t="s">
        <v>4</v>
      </c>
      <c r="L398" s="88" t="s">
        <v>1567</v>
      </c>
      <c r="M398" s="24">
        <v>999</v>
      </c>
      <c r="N398" s="11" t="s">
        <v>14</v>
      </c>
      <c r="O398" s="52" t="s">
        <v>13</v>
      </c>
      <c r="P398" s="12">
        <v>0</v>
      </c>
      <c r="Q398" s="12"/>
      <c r="R398" s="12"/>
      <c r="T398" s="8">
        <f t="shared" si="37"/>
        <v>1</v>
      </c>
      <c r="U398" s="17">
        <f t="shared" si="38"/>
        <v>0</v>
      </c>
      <c r="V398" s="17"/>
      <c r="W398" s="19" t="str">
        <f t="shared" si="36"/>
        <v>CPP_006622</v>
      </c>
      <c r="X398" s="8">
        <f>_xlfn.COUNTIFS($L$2:$L49612,W398)</f>
        <v>1</v>
      </c>
    </row>
    <row r="399" spans="10:24" ht="13.5">
      <c r="J399" s="77">
        <v>2014</v>
      </c>
      <c r="K399" s="81" t="s">
        <v>4</v>
      </c>
      <c r="L399" s="65" t="s">
        <v>1676</v>
      </c>
      <c r="M399" s="24">
        <v>4000</v>
      </c>
      <c r="N399" s="52" t="s">
        <v>14</v>
      </c>
      <c r="O399" s="33" t="s">
        <v>119</v>
      </c>
      <c r="P399" s="12" t="s">
        <v>812</v>
      </c>
      <c r="Q399" s="77"/>
      <c r="R399" s="77"/>
      <c r="T399" s="8">
        <f t="shared" si="37"/>
        <v>1</v>
      </c>
      <c r="U399" s="17">
        <f t="shared" si="38"/>
        <v>1</v>
      </c>
      <c r="V399" s="17"/>
      <c r="W399" s="19" t="str">
        <f t="shared" si="36"/>
        <v>CPP_006625</v>
      </c>
      <c r="X399" s="8">
        <f>_xlfn.COUNTIFS($L$2:$L49613,W399)</f>
        <v>1</v>
      </c>
    </row>
    <row r="400" spans="10:24" ht="13.5">
      <c r="J400" s="78">
        <v>2014</v>
      </c>
      <c r="K400" s="81" t="s">
        <v>4</v>
      </c>
      <c r="L400" s="65" t="s">
        <v>1045</v>
      </c>
      <c r="M400" s="24">
        <v>999</v>
      </c>
      <c r="N400" s="52" t="s">
        <v>25</v>
      </c>
      <c r="O400" s="33" t="s">
        <v>13</v>
      </c>
      <c r="P400" s="12">
        <v>0</v>
      </c>
      <c r="Q400" s="59" t="s">
        <v>699</v>
      </c>
      <c r="R400" s="59"/>
      <c r="T400" s="8">
        <f t="shared" si="37"/>
        <v>1</v>
      </c>
      <c r="U400" s="17">
        <f t="shared" si="38"/>
        <v>0</v>
      </c>
      <c r="V400" s="17"/>
      <c r="W400" s="19" t="str">
        <f t="shared" si="36"/>
        <v>CPP_006641</v>
      </c>
      <c r="X400" s="8">
        <f>_xlfn.COUNTIFS($L$2:$L49614,W400)</f>
        <v>1</v>
      </c>
    </row>
    <row r="401" spans="10:24" ht="13.5">
      <c r="J401" s="78">
        <v>2014</v>
      </c>
      <c r="K401" s="81" t="s">
        <v>4</v>
      </c>
      <c r="L401" s="65" t="s">
        <v>1047</v>
      </c>
      <c r="M401" s="24">
        <v>999</v>
      </c>
      <c r="N401" s="52" t="s">
        <v>25</v>
      </c>
      <c r="O401" s="33" t="s">
        <v>13</v>
      </c>
      <c r="P401" s="12">
        <v>0</v>
      </c>
      <c r="Q401" s="59" t="s">
        <v>932</v>
      </c>
      <c r="R401" s="59"/>
      <c r="T401" s="8">
        <f t="shared" si="37"/>
        <v>1</v>
      </c>
      <c r="U401" s="17">
        <f t="shared" si="38"/>
        <v>0</v>
      </c>
      <c r="V401" s="17"/>
      <c r="W401" s="19" t="str">
        <f t="shared" si="36"/>
        <v>CPP_006642</v>
      </c>
      <c r="X401" s="8">
        <f>_xlfn.COUNTIFS($L$2:$L49615,W401)</f>
        <v>1</v>
      </c>
    </row>
    <row r="402" spans="10:24" ht="13.5">
      <c r="J402" s="78">
        <v>2014</v>
      </c>
      <c r="K402" s="81" t="s">
        <v>4</v>
      </c>
      <c r="L402" s="65" t="s">
        <v>1046</v>
      </c>
      <c r="M402" s="24">
        <v>999</v>
      </c>
      <c r="N402" s="52" t="s">
        <v>25</v>
      </c>
      <c r="O402" s="33" t="s">
        <v>13</v>
      </c>
      <c r="P402" s="12">
        <v>0</v>
      </c>
      <c r="Q402" s="59" t="s">
        <v>932</v>
      </c>
      <c r="R402" s="59"/>
      <c r="T402" s="8">
        <f t="shared" si="37"/>
        <v>1</v>
      </c>
      <c r="U402" s="17">
        <f t="shared" si="38"/>
        <v>0</v>
      </c>
      <c r="V402" s="17"/>
      <c r="W402" s="19" t="str">
        <f t="shared" si="36"/>
        <v>CPP_006643</v>
      </c>
      <c r="X402" s="8">
        <f>_xlfn.COUNTIFS($L$2:$L49616,W402)</f>
        <v>1</v>
      </c>
    </row>
    <row r="403" spans="10:24" ht="13.5">
      <c r="J403" s="78">
        <v>2014</v>
      </c>
      <c r="K403" s="81" t="s">
        <v>4</v>
      </c>
      <c r="L403" s="65" t="s">
        <v>988</v>
      </c>
      <c r="M403" s="24">
        <v>999</v>
      </c>
      <c r="N403" s="52" t="s">
        <v>25</v>
      </c>
      <c r="O403" s="33" t="s">
        <v>13</v>
      </c>
      <c r="P403" s="12">
        <v>0</v>
      </c>
      <c r="Q403" s="59" t="s">
        <v>989</v>
      </c>
      <c r="R403" s="59"/>
      <c r="T403" s="8">
        <f t="shared" si="37"/>
        <v>1</v>
      </c>
      <c r="U403" s="17">
        <f t="shared" si="38"/>
        <v>0</v>
      </c>
      <c r="V403" s="17"/>
      <c r="W403" s="19" t="str">
        <f t="shared" si="36"/>
        <v>CPP_006644</v>
      </c>
      <c r="X403" s="8">
        <f>_xlfn.COUNTIFS($L$2:$L49617,W403)</f>
        <v>1</v>
      </c>
    </row>
    <row r="404" spans="10:24" ht="13.5">
      <c r="J404" s="78">
        <v>2014</v>
      </c>
      <c r="K404" s="81" t="s">
        <v>4</v>
      </c>
      <c r="L404" s="65" t="s">
        <v>947</v>
      </c>
      <c r="M404" s="24">
        <v>999</v>
      </c>
      <c r="N404" s="52" t="s">
        <v>25</v>
      </c>
      <c r="O404" s="33" t="s">
        <v>13</v>
      </c>
      <c r="P404" s="12">
        <v>0</v>
      </c>
      <c r="Q404" s="59" t="s">
        <v>483</v>
      </c>
      <c r="R404" s="59"/>
      <c r="T404" s="8">
        <f t="shared" si="37"/>
        <v>1</v>
      </c>
      <c r="U404" s="17">
        <f t="shared" si="38"/>
        <v>0</v>
      </c>
      <c r="V404" s="17"/>
      <c r="W404" s="19" t="str">
        <f t="shared" si="36"/>
        <v>CPP_006652</v>
      </c>
      <c r="X404" s="8">
        <f>_xlfn.COUNTIFS($L$2:$L49618,W404)</f>
        <v>1</v>
      </c>
    </row>
    <row r="405" spans="10:24" ht="13.5">
      <c r="J405" s="78">
        <v>2014</v>
      </c>
      <c r="K405" s="81" t="s">
        <v>4</v>
      </c>
      <c r="L405" s="65" t="s">
        <v>1036</v>
      </c>
      <c r="M405" s="24">
        <v>999</v>
      </c>
      <c r="N405" s="52" t="s">
        <v>25</v>
      </c>
      <c r="O405" s="33" t="s">
        <v>13</v>
      </c>
      <c r="P405" s="12">
        <v>0</v>
      </c>
      <c r="Q405" s="59" t="s">
        <v>1037</v>
      </c>
      <c r="R405" s="59"/>
      <c r="T405" s="8">
        <f t="shared" si="37"/>
        <v>1</v>
      </c>
      <c r="U405" s="17">
        <f t="shared" si="38"/>
        <v>0</v>
      </c>
      <c r="V405" s="17"/>
      <c r="W405" s="19" t="str">
        <f aca="true" t="shared" si="39" ref="W405:W468">L405</f>
        <v>CPP_006653</v>
      </c>
      <c r="X405" s="8">
        <f>_xlfn.COUNTIFS($L$2:$L49619,W405)</f>
        <v>1</v>
      </c>
    </row>
    <row r="406" spans="10:24" ht="13.5">
      <c r="J406" s="78">
        <v>2014</v>
      </c>
      <c r="K406" s="81" t="s">
        <v>4</v>
      </c>
      <c r="L406" s="65" t="s">
        <v>949</v>
      </c>
      <c r="M406" s="24">
        <v>999</v>
      </c>
      <c r="N406" s="52" t="s">
        <v>25</v>
      </c>
      <c r="O406" s="33" t="s">
        <v>13</v>
      </c>
      <c r="P406" s="12">
        <v>0</v>
      </c>
      <c r="Q406" s="59" t="s">
        <v>498</v>
      </c>
      <c r="R406" s="59"/>
      <c r="T406" s="8">
        <f t="shared" si="37"/>
        <v>1</v>
      </c>
      <c r="U406" s="17">
        <f t="shared" si="38"/>
        <v>0</v>
      </c>
      <c r="V406" s="17"/>
      <c r="W406" s="19" t="str">
        <f t="shared" si="39"/>
        <v>CPP_006654</v>
      </c>
      <c r="X406" s="8">
        <f>_xlfn.COUNTIFS($L$2:$L49620,W406)</f>
        <v>1</v>
      </c>
    </row>
    <row r="407" spans="10:24" ht="13.5">
      <c r="J407" s="78">
        <v>2014</v>
      </c>
      <c r="K407" s="81" t="s">
        <v>4</v>
      </c>
      <c r="L407" s="65" t="s">
        <v>1038</v>
      </c>
      <c r="M407" s="24">
        <v>999</v>
      </c>
      <c r="N407" s="52" t="s">
        <v>25</v>
      </c>
      <c r="O407" s="33" t="s">
        <v>13</v>
      </c>
      <c r="P407" s="12">
        <v>0</v>
      </c>
      <c r="Q407" s="59" t="s">
        <v>498</v>
      </c>
      <c r="R407" s="59"/>
      <c r="T407" s="8">
        <f t="shared" si="37"/>
        <v>1</v>
      </c>
      <c r="U407" s="17">
        <f t="shared" si="38"/>
        <v>0</v>
      </c>
      <c r="V407" s="17"/>
      <c r="W407" s="19" t="str">
        <f t="shared" si="39"/>
        <v>CPP_006655</v>
      </c>
      <c r="X407" s="8">
        <f>_xlfn.COUNTIFS($L$2:$L49621,W407)</f>
        <v>1</v>
      </c>
    </row>
    <row r="408" spans="10:24" ht="13.5">
      <c r="J408" s="78">
        <v>2014</v>
      </c>
      <c r="K408" s="81" t="s">
        <v>4</v>
      </c>
      <c r="L408" s="65" t="s">
        <v>948</v>
      </c>
      <c r="M408" s="24">
        <v>999</v>
      </c>
      <c r="N408" s="52" t="s">
        <v>25</v>
      </c>
      <c r="O408" s="33" t="s">
        <v>13</v>
      </c>
      <c r="P408" s="12">
        <v>0</v>
      </c>
      <c r="Q408" s="59" t="s">
        <v>498</v>
      </c>
      <c r="R408" s="59"/>
      <c r="T408" s="8">
        <f t="shared" si="37"/>
        <v>1</v>
      </c>
      <c r="U408" s="17">
        <f t="shared" si="38"/>
        <v>0</v>
      </c>
      <c r="V408" s="17"/>
      <c r="W408" s="19" t="str">
        <f t="shared" si="39"/>
        <v>CPP_006656</v>
      </c>
      <c r="X408" s="8">
        <f>_xlfn.COUNTIFS($L$2:$L49622,W408)</f>
        <v>1</v>
      </c>
    </row>
    <row r="409" spans="10:24" ht="18" customHeight="1">
      <c r="J409" s="78">
        <v>2014</v>
      </c>
      <c r="K409" s="81" t="s">
        <v>4</v>
      </c>
      <c r="L409" s="65" t="s">
        <v>980</v>
      </c>
      <c r="M409" s="24">
        <v>999</v>
      </c>
      <c r="N409" s="52" t="s">
        <v>25</v>
      </c>
      <c r="O409" s="33" t="s">
        <v>13</v>
      </c>
      <c r="P409" s="12">
        <v>0</v>
      </c>
      <c r="Q409" s="59" t="s">
        <v>893</v>
      </c>
      <c r="R409" s="59"/>
      <c r="T409" s="8">
        <f t="shared" si="37"/>
        <v>1</v>
      </c>
      <c r="U409" s="17">
        <f t="shared" si="38"/>
        <v>0</v>
      </c>
      <c r="V409" s="17"/>
      <c r="W409" s="19" t="str">
        <f t="shared" si="39"/>
        <v>CPP_006657</v>
      </c>
      <c r="X409" s="8">
        <f>_xlfn.COUNTIFS($L$2:$L49623,W409)</f>
        <v>1</v>
      </c>
    </row>
    <row r="410" spans="10:24" ht="15" customHeight="1">
      <c r="J410" s="78">
        <v>2014</v>
      </c>
      <c r="K410" s="81" t="s">
        <v>4</v>
      </c>
      <c r="L410" s="65" t="s">
        <v>1032</v>
      </c>
      <c r="M410" s="24">
        <v>999</v>
      </c>
      <c r="N410" s="52" t="s">
        <v>25</v>
      </c>
      <c r="O410" s="33" t="s">
        <v>13</v>
      </c>
      <c r="P410" s="12">
        <v>0</v>
      </c>
      <c r="Q410" s="59" t="s">
        <v>893</v>
      </c>
      <c r="R410" s="59"/>
      <c r="T410" s="8">
        <f t="shared" si="37"/>
        <v>1</v>
      </c>
      <c r="U410" s="17">
        <f t="shared" si="38"/>
        <v>0</v>
      </c>
      <c r="V410" s="17"/>
      <c r="W410" s="19" t="str">
        <f t="shared" si="39"/>
        <v>CPP_006658</v>
      </c>
      <c r="X410" s="8">
        <f>_xlfn.COUNTIFS($L$2:$L49624,W410)</f>
        <v>1</v>
      </c>
    </row>
    <row r="411" spans="10:24" ht="15" customHeight="1">
      <c r="J411" s="78">
        <v>2014</v>
      </c>
      <c r="K411" s="81" t="s">
        <v>4</v>
      </c>
      <c r="L411" s="65" t="s">
        <v>1054</v>
      </c>
      <c r="M411" s="24">
        <v>999</v>
      </c>
      <c r="N411" s="52" t="s">
        <v>25</v>
      </c>
      <c r="O411" s="33" t="s">
        <v>13</v>
      </c>
      <c r="P411" s="12">
        <v>0</v>
      </c>
      <c r="Q411" s="59" t="s">
        <v>893</v>
      </c>
      <c r="R411" s="59"/>
      <c r="T411" s="8">
        <f t="shared" si="37"/>
        <v>1</v>
      </c>
      <c r="U411" s="17">
        <f t="shared" si="38"/>
        <v>0</v>
      </c>
      <c r="V411" s="17"/>
      <c r="W411" s="19" t="str">
        <f t="shared" si="39"/>
        <v>CPP_006659</v>
      </c>
      <c r="X411" s="8">
        <f>_xlfn.COUNTIFS($L$2:$L49625,W411)</f>
        <v>1</v>
      </c>
    </row>
    <row r="412" spans="10:24" ht="15" customHeight="1">
      <c r="J412" s="78">
        <v>2014</v>
      </c>
      <c r="K412" s="81" t="s">
        <v>4</v>
      </c>
      <c r="L412" s="89" t="s">
        <v>867</v>
      </c>
      <c r="M412" s="24">
        <v>999</v>
      </c>
      <c r="N412" s="52" t="s">
        <v>14</v>
      </c>
      <c r="O412" s="33" t="s">
        <v>13</v>
      </c>
      <c r="P412" s="12">
        <v>0</v>
      </c>
      <c r="Q412" s="59"/>
      <c r="R412" s="59"/>
      <c r="T412" s="8">
        <f t="shared" si="37"/>
        <v>1</v>
      </c>
      <c r="U412" s="17">
        <f t="shared" si="38"/>
        <v>0</v>
      </c>
      <c r="V412" s="17"/>
      <c r="W412" s="19" t="str">
        <f t="shared" si="39"/>
        <v>CPP_006660</v>
      </c>
      <c r="X412" s="8">
        <f>_xlfn.COUNTIFS($L$2:$L49626,W412)</f>
        <v>1</v>
      </c>
    </row>
    <row r="413" spans="10:24" ht="15" customHeight="1">
      <c r="J413" s="74">
        <v>2014</v>
      </c>
      <c r="K413" s="80" t="s">
        <v>4</v>
      </c>
      <c r="L413" s="86" t="s">
        <v>349</v>
      </c>
      <c r="M413" s="23">
        <v>600</v>
      </c>
      <c r="N413" s="11" t="s">
        <v>14</v>
      </c>
      <c r="O413" s="52" t="s">
        <v>13</v>
      </c>
      <c r="P413" s="12">
        <v>0</v>
      </c>
      <c r="Q413" s="59"/>
      <c r="R413" s="59"/>
      <c r="T413" s="8">
        <f t="shared" si="37"/>
        <v>1</v>
      </c>
      <c r="U413" s="17">
        <f t="shared" si="38"/>
        <v>0</v>
      </c>
      <c r="V413" s="17"/>
      <c r="W413" s="19" t="str">
        <f t="shared" si="39"/>
        <v>CPP_006676</v>
      </c>
      <c r="X413" s="8">
        <f>_xlfn.COUNTIFS($L$2:$L49627,W413)</f>
        <v>1</v>
      </c>
    </row>
    <row r="414" spans="10:24" ht="15" customHeight="1">
      <c r="J414" s="78">
        <v>2014</v>
      </c>
      <c r="K414" s="81" t="s">
        <v>4</v>
      </c>
      <c r="L414" s="65" t="s">
        <v>1061</v>
      </c>
      <c r="M414" s="24">
        <v>999</v>
      </c>
      <c r="N414" s="52" t="s">
        <v>25</v>
      </c>
      <c r="O414" s="33" t="s">
        <v>13</v>
      </c>
      <c r="P414" s="12">
        <v>0</v>
      </c>
      <c r="Q414" s="59" t="s">
        <v>936</v>
      </c>
      <c r="R414" s="59"/>
      <c r="T414" s="8">
        <f t="shared" si="37"/>
        <v>1</v>
      </c>
      <c r="U414" s="17">
        <f t="shared" si="38"/>
        <v>0</v>
      </c>
      <c r="V414" s="17"/>
      <c r="W414" s="19" t="str">
        <f t="shared" si="39"/>
        <v>CPP_006682</v>
      </c>
      <c r="X414" s="8">
        <f>_xlfn.COUNTIFS($L$2:$L49628,W414)</f>
        <v>1</v>
      </c>
    </row>
    <row r="415" spans="10:24" ht="15" customHeight="1">
      <c r="J415" s="78">
        <v>2014</v>
      </c>
      <c r="K415" s="81" t="s">
        <v>4</v>
      </c>
      <c r="L415" s="65" t="s">
        <v>981</v>
      </c>
      <c r="M415" s="24">
        <v>999</v>
      </c>
      <c r="N415" s="52" t="s">
        <v>25</v>
      </c>
      <c r="O415" s="33" t="s">
        <v>13</v>
      </c>
      <c r="P415" s="12">
        <v>0</v>
      </c>
      <c r="Q415" s="59" t="s">
        <v>944</v>
      </c>
      <c r="R415" s="59"/>
      <c r="T415" s="8">
        <f t="shared" si="37"/>
        <v>1</v>
      </c>
      <c r="U415" s="17">
        <f t="shared" si="38"/>
        <v>0</v>
      </c>
      <c r="V415" s="17"/>
      <c r="W415" s="19" t="str">
        <f t="shared" si="39"/>
        <v>CPP_006683</v>
      </c>
      <c r="X415" s="8">
        <f>_xlfn.COUNTIFS($L$2:$L49629,W415)</f>
        <v>1</v>
      </c>
    </row>
    <row r="416" spans="10:24" ht="15" customHeight="1">
      <c r="J416" s="78">
        <v>2014</v>
      </c>
      <c r="K416" s="81" t="s">
        <v>4</v>
      </c>
      <c r="L416" s="65" t="s">
        <v>935</v>
      </c>
      <c r="M416" s="24">
        <v>999</v>
      </c>
      <c r="N416" s="52" t="s">
        <v>25</v>
      </c>
      <c r="O416" s="33" t="s">
        <v>13</v>
      </c>
      <c r="P416" s="12">
        <v>0</v>
      </c>
      <c r="Q416" s="59" t="s">
        <v>936</v>
      </c>
      <c r="R416" s="59"/>
      <c r="T416" s="8">
        <f t="shared" si="37"/>
        <v>1</v>
      </c>
      <c r="U416" s="17">
        <f t="shared" si="38"/>
        <v>0</v>
      </c>
      <c r="V416" s="17"/>
      <c r="W416" s="19" t="str">
        <f t="shared" si="39"/>
        <v>CPP_006684</v>
      </c>
      <c r="X416" s="8">
        <f>_xlfn.COUNTIFS($L$2:$L49630,W416)</f>
        <v>1</v>
      </c>
    </row>
    <row r="417" spans="10:24" ht="13.5">
      <c r="J417" s="75">
        <v>2014</v>
      </c>
      <c r="K417" s="80" t="s">
        <v>4</v>
      </c>
      <c r="L417" s="86" t="s">
        <v>331</v>
      </c>
      <c r="M417" s="24">
        <v>33535</v>
      </c>
      <c r="N417" s="13" t="s">
        <v>25</v>
      </c>
      <c r="O417" s="54" t="s">
        <v>13</v>
      </c>
      <c r="P417" s="12">
        <v>0</v>
      </c>
      <c r="Q417" s="59"/>
      <c r="R417" s="59"/>
      <c r="T417" s="8">
        <f t="shared" si="37"/>
        <v>1</v>
      </c>
      <c r="U417" s="17">
        <f t="shared" si="38"/>
        <v>0</v>
      </c>
      <c r="V417" s="17"/>
      <c r="W417" s="19" t="str">
        <f t="shared" si="39"/>
        <v>CPP_006689</v>
      </c>
      <c r="X417" s="8">
        <f>_xlfn.COUNTIFS($L$2:$L49631,W417)</f>
        <v>1</v>
      </c>
    </row>
    <row r="418" spans="10:24" ht="13.5">
      <c r="J418" s="78">
        <v>2014</v>
      </c>
      <c r="K418" s="81" t="s">
        <v>4</v>
      </c>
      <c r="L418" s="65" t="s">
        <v>937</v>
      </c>
      <c r="M418" s="24">
        <v>999</v>
      </c>
      <c r="N418" s="52" t="s">
        <v>25</v>
      </c>
      <c r="O418" s="33" t="s">
        <v>13</v>
      </c>
      <c r="P418" s="12">
        <v>0</v>
      </c>
      <c r="Q418" s="59" t="s">
        <v>938</v>
      </c>
      <c r="R418" s="59"/>
      <c r="T418" s="8">
        <f t="shared" si="37"/>
        <v>1</v>
      </c>
      <c r="U418" s="17">
        <f t="shared" si="38"/>
        <v>0</v>
      </c>
      <c r="V418" s="17"/>
      <c r="W418" s="19" t="str">
        <f t="shared" si="39"/>
        <v>CPP_006690</v>
      </c>
      <c r="X418" s="8">
        <f>_xlfn.COUNTIFS($L$2:$L49632,W418)</f>
        <v>1</v>
      </c>
    </row>
    <row r="419" spans="10:24" ht="13.5">
      <c r="J419" s="78">
        <v>2014</v>
      </c>
      <c r="K419" s="81" t="s">
        <v>4</v>
      </c>
      <c r="L419" s="65" t="s">
        <v>992</v>
      </c>
      <c r="M419" s="24">
        <v>999</v>
      </c>
      <c r="N419" s="52" t="s">
        <v>25</v>
      </c>
      <c r="O419" s="33" t="s">
        <v>13</v>
      </c>
      <c r="P419" s="12">
        <v>0</v>
      </c>
      <c r="Q419" s="59" t="s">
        <v>941</v>
      </c>
      <c r="R419" s="59"/>
      <c r="T419" s="8">
        <f t="shared" si="37"/>
        <v>1</v>
      </c>
      <c r="U419" s="17">
        <f t="shared" si="38"/>
        <v>0</v>
      </c>
      <c r="V419" s="17"/>
      <c r="W419" s="19" t="str">
        <f t="shared" si="39"/>
        <v>CPP_006691</v>
      </c>
      <c r="X419" s="8">
        <f>_xlfn.COUNTIFS($L$2:$L49633,W419)</f>
        <v>1</v>
      </c>
    </row>
    <row r="420" spans="10:24" ht="13.5">
      <c r="J420" s="75">
        <v>2014</v>
      </c>
      <c r="K420" s="80" t="s">
        <v>4</v>
      </c>
      <c r="L420" s="86" t="s">
        <v>332</v>
      </c>
      <c r="M420" s="23">
        <v>4829</v>
      </c>
      <c r="N420" s="13" t="s">
        <v>25</v>
      </c>
      <c r="O420" s="54" t="s">
        <v>13</v>
      </c>
      <c r="P420" s="12">
        <v>0</v>
      </c>
      <c r="Q420" s="59"/>
      <c r="R420" s="59"/>
      <c r="T420" s="8">
        <f t="shared" si="37"/>
        <v>1</v>
      </c>
      <c r="U420" s="17">
        <f t="shared" si="38"/>
        <v>0</v>
      </c>
      <c r="V420" s="17"/>
      <c r="W420" s="19" t="str">
        <f t="shared" si="39"/>
        <v>CPP_006692</v>
      </c>
      <c r="X420" s="8">
        <f>_xlfn.COUNTIFS($L$2:$L49634,W420)</f>
        <v>1</v>
      </c>
    </row>
    <row r="421" spans="10:24" ht="13.5">
      <c r="J421" s="78">
        <v>2014</v>
      </c>
      <c r="K421" s="81" t="s">
        <v>4</v>
      </c>
      <c r="L421" s="65" t="s">
        <v>939</v>
      </c>
      <c r="M421" s="24">
        <v>999</v>
      </c>
      <c r="N421" s="52" t="s">
        <v>25</v>
      </c>
      <c r="O421" s="33" t="s">
        <v>13</v>
      </c>
      <c r="P421" s="12">
        <v>0</v>
      </c>
      <c r="Q421" s="59" t="s">
        <v>938</v>
      </c>
      <c r="R421" s="59"/>
      <c r="T421" s="8">
        <f t="shared" si="37"/>
        <v>1</v>
      </c>
      <c r="U421" s="17">
        <f t="shared" si="38"/>
        <v>0</v>
      </c>
      <c r="V421" s="17"/>
      <c r="W421" s="19" t="str">
        <f t="shared" si="39"/>
        <v>CPP_006693</v>
      </c>
      <c r="X421" s="8">
        <f>_xlfn.COUNTIFS($L$2:$L49635,W421)</f>
        <v>1</v>
      </c>
    </row>
    <row r="422" spans="10:24" ht="13.5">
      <c r="J422" s="78">
        <v>2014</v>
      </c>
      <c r="K422" s="81" t="s">
        <v>4</v>
      </c>
      <c r="L422" s="65" t="s">
        <v>1048</v>
      </c>
      <c r="M422" s="24">
        <v>999</v>
      </c>
      <c r="N422" s="52" t="s">
        <v>25</v>
      </c>
      <c r="O422" s="33" t="s">
        <v>13</v>
      </c>
      <c r="P422" s="12">
        <v>0</v>
      </c>
      <c r="Q422" s="59" t="s">
        <v>941</v>
      </c>
      <c r="R422" s="59"/>
      <c r="T422" s="8">
        <f t="shared" si="37"/>
        <v>1</v>
      </c>
      <c r="U422" s="17">
        <f t="shared" si="38"/>
        <v>0</v>
      </c>
      <c r="V422" s="17"/>
      <c r="W422" s="19" t="str">
        <f t="shared" si="39"/>
        <v>CPP_006696</v>
      </c>
      <c r="X422" s="8">
        <f>_xlfn.COUNTIFS($L$2:$L49636,W422)</f>
        <v>1</v>
      </c>
    </row>
    <row r="423" spans="10:24" ht="13.5">
      <c r="J423" s="78">
        <v>2014</v>
      </c>
      <c r="K423" s="81" t="s">
        <v>4</v>
      </c>
      <c r="L423" s="65" t="s">
        <v>940</v>
      </c>
      <c r="M423" s="24">
        <v>999</v>
      </c>
      <c r="N423" s="52" t="s">
        <v>25</v>
      </c>
      <c r="O423" s="33" t="s">
        <v>13</v>
      </c>
      <c r="P423" s="12">
        <v>0</v>
      </c>
      <c r="Q423" s="59" t="s">
        <v>941</v>
      </c>
      <c r="R423" s="59"/>
      <c r="T423" s="8">
        <f t="shared" si="37"/>
        <v>1</v>
      </c>
      <c r="U423" s="17">
        <f t="shared" si="38"/>
        <v>0</v>
      </c>
      <c r="V423" s="17"/>
      <c r="W423" s="19" t="str">
        <f t="shared" si="39"/>
        <v>CPP_006697</v>
      </c>
      <c r="X423" s="8">
        <f>_xlfn.COUNTIFS($L$2:$L49637,W423)</f>
        <v>1</v>
      </c>
    </row>
    <row r="424" spans="10:24" ht="13.5">
      <c r="J424" s="78">
        <v>2014</v>
      </c>
      <c r="K424" s="81" t="s">
        <v>4</v>
      </c>
      <c r="L424" s="65" t="s">
        <v>994</v>
      </c>
      <c r="M424" s="24">
        <v>999</v>
      </c>
      <c r="N424" s="52" t="s">
        <v>25</v>
      </c>
      <c r="O424" s="33" t="s">
        <v>13</v>
      </c>
      <c r="P424" s="12">
        <v>0</v>
      </c>
      <c r="Q424" s="59" t="s">
        <v>587</v>
      </c>
      <c r="R424" s="59"/>
      <c r="T424" s="8">
        <f t="shared" si="37"/>
        <v>1</v>
      </c>
      <c r="U424" s="17">
        <f t="shared" si="38"/>
        <v>0</v>
      </c>
      <c r="V424" s="17"/>
      <c r="W424" s="19" t="str">
        <f t="shared" si="39"/>
        <v>CPP_006699</v>
      </c>
      <c r="X424" s="8">
        <f>_xlfn.COUNTIFS($L$2:$L49638,W424)</f>
        <v>1</v>
      </c>
    </row>
    <row r="425" spans="10:24" ht="13.5">
      <c r="J425" s="78">
        <v>2014</v>
      </c>
      <c r="K425" s="81" t="s">
        <v>4</v>
      </c>
      <c r="L425" s="65" t="s">
        <v>993</v>
      </c>
      <c r="M425" s="24">
        <v>999</v>
      </c>
      <c r="N425" s="52" t="s">
        <v>25</v>
      </c>
      <c r="O425" s="33" t="s">
        <v>13</v>
      </c>
      <c r="P425" s="12">
        <v>0</v>
      </c>
      <c r="Q425" s="59" t="s">
        <v>893</v>
      </c>
      <c r="R425" s="59"/>
      <c r="T425" s="8">
        <f t="shared" si="37"/>
        <v>1</v>
      </c>
      <c r="U425" s="17">
        <f t="shared" si="38"/>
        <v>0</v>
      </c>
      <c r="V425" s="17"/>
      <c r="W425" s="19" t="str">
        <f t="shared" si="39"/>
        <v>CPP_006700</v>
      </c>
      <c r="X425" s="8">
        <f>_xlfn.COUNTIFS($L$2:$L49639,W425)</f>
        <v>1</v>
      </c>
    </row>
    <row r="426" spans="10:24" ht="13.5">
      <c r="J426" s="78">
        <v>2014</v>
      </c>
      <c r="K426" s="81" t="s">
        <v>4</v>
      </c>
      <c r="L426" s="65" t="s">
        <v>942</v>
      </c>
      <c r="M426" s="24">
        <v>999</v>
      </c>
      <c r="N426" s="52" t="s">
        <v>25</v>
      </c>
      <c r="O426" s="33" t="s">
        <v>13</v>
      </c>
      <c r="P426" s="12">
        <v>0</v>
      </c>
      <c r="Q426" s="59" t="s">
        <v>893</v>
      </c>
      <c r="R426" s="59"/>
      <c r="T426" s="8">
        <f t="shared" si="37"/>
        <v>1</v>
      </c>
      <c r="U426" s="17">
        <f t="shared" si="38"/>
        <v>0</v>
      </c>
      <c r="V426" s="17"/>
      <c r="W426" s="19" t="str">
        <f t="shared" si="39"/>
        <v>CPP_006701</v>
      </c>
      <c r="X426" s="8">
        <f>_xlfn.COUNTIFS($L$2:$L49640,W426)</f>
        <v>1</v>
      </c>
    </row>
    <row r="427" spans="10:24" ht="13.5">
      <c r="J427" s="78">
        <v>2014</v>
      </c>
      <c r="K427" s="81" t="s">
        <v>4</v>
      </c>
      <c r="L427" s="65" t="s">
        <v>983</v>
      </c>
      <c r="M427" s="24">
        <v>999</v>
      </c>
      <c r="N427" s="52" t="s">
        <v>25</v>
      </c>
      <c r="O427" s="33" t="s">
        <v>13</v>
      </c>
      <c r="P427" s="12">
        <v>0</v>
      </c>
      <c r="Q427" s="59" t="s">
        <v>893</v>
      </c>
      <c r="R427" s="59"/>
      <c r="T427" s="8">
        <f t="shared" si="37"/>
        <v>1</v>
      </c>
      <c r="U427" s="17">
        <f t="shared" si="38"/>
        <v>0</v>
      </c>
      <c r="V427" s="17"/>
      <c r="W427" s="19" t="str">
        <f t="shared" si="39"/>
        <v>CPP_006702</v>
      </c>
      <c r="X427" s="8">
        <f>_xlfn.COUNTIFS($L$2:$L49641,W427)</f>
        <v>1</v>
      </c>
    </row>
    <row r="428" spans="10:24" ht="13.5">
      <c r="J428" s="78">
        <v>2014</v>
      </c>
      <c r="K428" s="81" t="s">
        <v>4</v>
      </c>
      <c r="L428" s="65" t="s">
        <v>982</v>
      </c>
      <c r="M428" s="24">
        <v>999</v>
      </c>
      <c r="N428" s="52" t="s">
        <v>25</v>
      </c>
      <c r="O428" s="33" t="s">
        <v>13</v>
      </c>
      <c r="P428" s="12">
        <v>0</v>
      </c>
      <c r="Q428" s="59" t="s">
        <v>893</v>
      </c>
      <c r="R428" s="59"/>
      <c r="T428" s="8">
        <f t="shared" si="37"/>
        <v>1</v>
      </c>
      <c r="U428" s="17">
        <f t="shared" si="38"/>
        <v>0</v>
      </c>
      <c r="V428" s="17"/>
      <c r="W428" s="19" t="str">
        <f t="shared" si="39"/>
        <v>CPP_006703</v>
      </c>
      <c r="X428" s="8">
        <f>_xlfn.COUNTIFS($L$2:$L49642,W428)</f>
        <v>1</v>
      </c>
    </row>
    <row r="429" spans="10:24" ht="13.5">
      <c r="J429" s="78">
        <v>2014</v>
      </c>
      <c r="K429" s="81" t="s">
        <v>4</v>
      </c>
      <c r="L429" s="65" t="s">
        <v>1033</v>
      </c>
      <c r="M429" s="24">
        <v>999</v>
      </c>
      <c r="N429" s="52" t="s">
        <v>25</v>
      </c>
      <c r="O429" s="33" t="s">
        <v>13</v>
      </c>
      <c r="P429" s="12">
        <v>0</v>
      </c>
      <c r="Q429" s="59" t="s">
        <v>969</v>
      </c>
      <c r="R429" s="59"/>
      <c r="T429" s="8">
        <f t="shared" si="37"/>
        <v>1</v>
      </c>
      <c r="U429" s="17">
        <f t="shared" si="38"/>
        <v>0</v>
      </c>
      <c r="V429" s="17"/>
      <c r="W429" s="19" t="str">
        <f t="shared" si="39"/>
        <v>CPP_006704</v>
      </c>
      <c r="X429" s="8">
        <f>_xlfn.COUNTIFS($L$2:$L49643,W429)</f>
        <v>1</v>
      </c>
    </row>
    <row r="430" spans="10:24" ht="13.5">
      <c r="J430" s="78">
        <v>2014</v>
      </c>
      <c r="K430" s="81" t="s">
        <v>4</v>
      </c>
      <c r="L430" s="65" t="s">
        <v>1049</v>
      </c>
      <c r="M430" s="24">
        <v>999</v>
      </c>
      <c r="N430" s="52" t="s">
        <v>25</v>
      </c>
      <c r="O430" s="33" t="s">
        <v>13</v>
      </c>
      <c r="P430" s="12">
        <v>0</v>
      </c>
      <c r="Q430" s="59" t="s">
        <v>967</v>
      </c>
      <c r="R430" s="59"/>
      <c r="T430" s="8">
        <f t="shared" si="37"/>
        <v>1</v>
      </c>
      <c r="U430" s="17">
        <f t="shared" si="38"/>
        <v>0</v>
      </c>
      <c r="V430" s="17"/>
      <c r="W430" s="19" t="str">
        <f t="shared" si="39"/>
        <v>CPP_006705</v>
      </c>
      <c r="X430" s="8">
        <f>_xlfn.COUNTIFS($L$2:$L49644,W430)</f>
        <v>1</v>
      </c>
    </row>
    <row r="431" spans="10:24" ht="13.5">
      <c r="J431" s="78">
        <v>2014</v>
      </c>
      <c r="K431" s="81" t="s">
        <v>4</v>
      </c>
      <c r="L431" s="65" t="s">
        <v>1050</v>
      </c>
      <c r="M431" s="24">
        <v>999</v>
      </c>
      <c r="N431" s="52" t="s">
        <v>25</v>
      </c>
      <c r="O431" s="33" t="s">
        <v>13</v>
      </c>
      <c r="P431" s="12">
        <v>0</v>
      </c>
      <c r="Q431" s="59" t="s">
        <v>587</v>
      </c>
      <c r="R431" s="59"/>
      <c r="T431" s="8">
        <f t="shared" si="37"/>
        <v>1</v>
      </c>
      <c r="U431" s="17">
        <f t="shared" si="38"/>
        <v>0</v>
      </c>
      <c r="V431" s="17"/>
      <c r="W431" s="19" t="str">
        <f t="shared" si="39"/>
        <v>CPP_006706</v>
      </c>
      <c r="X431" s="8">
        <f>_xlfn.COUNTIFS($L$2:$L49645,W431)</f>
        <v>1</v>
      </c>
    </row>
    <row r="432" spans="10:24" ht="13.5">
      <c r="J432" s="78">
        <v>2014</v>
      </c>
      <c r="K432" s="81" t="s">
        <v>4</v>
      </c>
      <c r="L432" s="65" t="s">
        <v>1034</v>
      </c>
      <c r="M432" s="24">
        <v>999</v>
      </c>
      <c r="N432" s="52" t="s">
        <v>25</v>
      </c>
      <c r="O432" s="33" t="s">
        <v>13</v>
      </c>
      <c r="P432" s="12">
        <v>0</v>
      </c>
      <c r="Q432" s="59" t="s">
        <v>1035</v>
      </c>
      <c r="R432" s="59"/>
      <c r="T432" s="8">
        <f t="shared" si="37"/>
        <v>1</v>
      </c>
      <c r="U432" s="17">
        <f t="shared" si="38"/>
        <v>0</v>
      </c>
      <c r="V432" s="17"/>
      <c r="W432" s="19" t="str">
        <f t="shared" si="39"/>
        <v>CPP_006707</v>
      </c>
      <c r="X432" s="8">
        <f>_xlfn.COUNTIFS($L$2:$L49646,W432)</f>
        <v>1</v>
      </c>
    </row>
    <row r="433" spans="10:24" ht="13.5">
      <c r="J433" s="78">
        <v>2014</v>
      </c>
      <c r="K433" s="81" t="s">
        <v>4</v>
      </c>
      <c r="L433" s="65" t="s">
        <v>995</v>
      </c>
      <c r="M433" s="24">
        <v>999</v>
      </c>
      <c r="N433" s="52" t="s">
        <v>25</v>
      </c>
      <c r="O433" s="33" t="s">
        <v>13</v>
      </c>
      <c r="P433" s="12">
        <v>0</v>
      </c>
      <c r="Q433" s="59" t="s">
        <v>587</v>
      </c>
      <c r="R433" s="59"/>
      <c r="T433" s="8">
        <f t="shared" si="37"/>
        <v>1</v>
      </c>
      <c r="U433" s="17">
        <f t="shared" si="38"/>
        <v>0</v>
      </c>
      <c r="V433" s="17"/>
      <c r="W433" s="19" t="str">
        <f t="shared" si="39"/>
        <v>CPP_006710</v>
      </c>
      <c r="X433" s="8">
        <f>_xlfn.COUNTIFS($L$2:$L49647,W433)</f>
        <v>1</v>
      </c>
    </row>
    <row r="434" spans="10:24" ht="13.5">
      <c r="J434" s="78">
        <v>2014</v>
      </c>
      <c r="K434" s="81" t="s">
        <v>4</v>
      </c>
      <c r="L434" s="65" t="s">
        <v>901</v>
      </c>
      <c r="M434" s="24">
        <v>999</v>
      </c>
      <c r="N434" s="52" t="s">
        <v>25</v>
      </c>
      <c r="O434" s="33" t="s">
        <v>13</v>
      </c>
      <c r="P434" s="12">
        <v>0</v>
      </c>
      <c r="Q434" s="59" t="s">
        <v>893</v>
      </c>
      <c r="R434" s="59"/>
      <c r="T434" s="8">
        <f t="shared" si="37"/>
        <v>1</v>
      </c>
      <c r="U434" s="17">
        <f t="shared" si="38"/>
        <v>0</v>
      </c>
      <c r="V434" s="17"/>
      <c r="W434" s="19" t="str">
        <f t="shared" si="39"/>
        <v>CPP_006711</v>
      </c>
      <c r="X434" s="8">
        <f>_xlfn.COUNTIFS($L$2:$L49648,W434)</f>
        <v>1</v>
      </c>
    </row>
    <row r="435" spans="10:24" ht="13.5">
      <c r="J435" s="78">
        <v>2014</v>
      </c>
      <c r="K435" s="81" t="s">
        <v>4</v>
      </c>
      <c r="L435" s="65" t="s">
        <v>1039</v>
      </c>
      <c r="M435" s="24">
        <v>999</v>
      </c>
      <c r="N435" s="52" t="s">
        <v>25</v>
      </c>
      <c r="O435" s="33" t="s">
        <v>13</v>
      </c>
      <c r="P435" s="12">
        <v>0</v>
      </c>
      <c r="Q435" s="59" t="s">
        <v>989</v>
      </c>
      <c r="R435" s="59"/>
      <c r="T435" s="8">
        <f t="shared" si="37"/>
        <v>1</v>
      </c>
      <c r="U435" s="17">
        <f t="shared" si="38"/>
        <v>0</v>
      </c>
      <c r="V435" s="17"/>
      <c r="W435" s="19" t="str">
        <f t="shared" si="39"/>
        <v>CPP_006712</v>
      </c>
      <c r="X435" s="8">
        <f>_xlfn.COUNTIFS($L$2:$L49649,W435)</f>
        <v>1</v>
      </c>
    </row>
    <row r="436" spans="10:24" ht="13.5">
      <c r="J436" s="78">
        <v>2014</v>
      </c>
      <c r="K436" s="81" t="s">
        <v>4</v>
      </c>
      <c r="L436" s="65" t="s">
        <v>902</v>
      </c>
      <c r="M436" s="24">
        <v>999</v>
      </c>
      <c r="N436" s="52" t="s">
        <v>25</v>
      </c>
      <c r="O436" s="33" t="s">
        <v>13</v>
      </c>
      <c r="P436" s="12">
        <v>0</v>
      </c>
      <c r="Q436" s="59" t="s">
        <v>893</v>
      </c>
      <c r="R436" s="59"/>
      <c r="T436" s="8">
        <f t="shared" si="37"/>
        <v>1</v>
      </c>
      <c r="U436" s="17">
        <f t="shared" si="38"/>
        <v>0</v>
      </c>
      <c r="V436" s="17"/>
      <c r="W436" s="19" t="str">
        <f t="shared" si="39"/>
        <v>CPP_006713</v>
      </c>
      <c r="X436" s="8">
        <f>_xlfn.COUNTIFS($L$2:$L49650,W436)</f>
        <v>1</v>
      </c>
    </row>
    <row r="437" spans="10:24" ht="13.5">
      <c r="J437" s="75">
        <v>2014</v>
      </c>
      <c r="K437" s="80" t="s">
        <v>4</v>
      </c>
      <c r="L437" s="86" t="s">
        <v>333</v>
      </c>
      <c r="M437" s="24">
        <v>31987</v>
      </c>
      <c r="N437" s="13" t="s">
        <v>25</v>
      </c>
      <c r="O437" s="54" t="s">
        <v>13</v>
      </c>
      <c r="P437" s="12">
        <v>0</v>
      </c>
      <c r="Q437" s="59"/>
      <c r="R437" s="59"/>
      <c r="T437" s="8">
        <f t="shared" si="37"/>
        <v>1</v>
      </c>
      <c r="U437" s="17">
        <f t="shared" si="38"/>
        <v>0</v>
      </c>
      <c r="V437" s="17"/>
      <c r="W437" s="19" t="str">
        <f t="shared" si="39"/>
        <v>CPP_006714</v>
      </c>
      <c r="X437" s="8">
        <f>_xlfn.COUNTIFS($L$2:$L49651,W437)</f>
        <v>1</v>
      </c>
    </row>
    <row r="438" spans="10:24" ht="13.5">
      <c r="J438" s="78">
        <v>2014</v>
      </c>
      <c r="K438" s="81" t="s">
        <v>4</v>
      </c>
      <c r="L438" s="65" t="s">
        <v>1012</v>
      </c>
      <c r="M438" s="24">
        <v>999</v>
      </c>
      <c r="N438" s="52" t="s">
        <v>25</v>
      </c>
      <c r="O438" s="33" t="s">
        <v>13</v>
      </c>
      <c r="P438" s="12">
        <v>0</v>
      </c>
      <c r="Q438" s="59" t="s">
        <v>1011</v>
      </c>
      <c r="R438" s="59"/>
      <c r="T438" s="8">
        <f t="shared" si="37"/>
        <v>1</v>
      </c>
      <c r="U438" s="17">
        <f t="shared" si="38"/>
        <v>0</v>
      </c>
      <c r="V438" s="17"/>
      <c r="W438" s="19" t="str">
        <f t="shared" si="39"/>
        <v>CPP_006715</v>
      </c>
      <c r="X438" s="8">
        <f>_xlfn.COUNTIFS($L$2:$L49652,W438)</f>
        <v>1</v>
      </c>
    </row>
    <row r="439" spans="10:24" ht="13.5">
      <c r="J439" s="78">
        <v>2014</v>
      </c>
      <c r="K439" s="81" t="s">
        <v>4</v>
      </c>
      <c r="L439" s="65" t="s">
        <v>903</v>
      </c>
      <c r="M439" s="24">
        <v>999</v>
      </c>
      <c r="N439" s="52" t="s">
        <v>25</v>
      </c>
      <c r="O439" s="33" t="s">
        <v>13</v>
      </c>
      <c r="P439" s="12">
        <v>0</v>
      </c>
      <c r="Q439" s="59" t="s">
        <v>904</v>
      </c>
      <c r="R439" s="59"/>
      <c r="T439" s="8">
        <f t="shared" si="37"/>
        <v>1</v>
      </c>
      <c r="U439" s="17">
        <f t="shared" si="38"/>
        <v>0</v>
      </c>
      <c r="V439" s="17"/>
      <c r="W439" s="19" t="str">
        <f t="shared" si="39"/>
        <v>CPP_006716</v>
      </c>
      <c r="X439" s="8">
        <f>_xlfn.COUNTIFS($L$2:$L49653,W439)</f>
        <v>1</v>
      </c>
    </row>
    <row r="440" spans="10:24" ht="13.5">
      <c r="J440" s="74">
        <v>2014</v>
      </c>
      <c r="K440" s="80" t="s">
        <v>4</v>
      </c>
      <c r="L440" s="86" t="s">
        <v>323</v>
      </c>
      <c r="M440" s="23">
        <v>4000</v>
      </c>
      <c r="N440" s="11" t="s">
        <v>14</v>
      </c>
      <c r="O440" s="52" t="s">
        <v>13</v>
      </c>
      <c r="P440" s="12">
        <v>0</v>
      </c>
      <c r="Q440" s="59"/>
      <c r="R440" s="59"/>
      <c r="T440" s="8">
        <f t="shared" si="37"/>
        <v>1</v>
      </c>
      <c r="U440" s="17">
        <f t="shared" si="38"/>
        <v>0</v>
      </c>
      <c r="V440" s="17"/>
      <c r="W440" s="19" t="str">
        <f t="shared" si="39"/>
        <v>CPP_006718</v>
      </c>
      <c r="X440" s="8">
        <f>_xlfn.COUNTIFS($L$2:$L49654,W440)</f>
        <v>1</v>
      </c>
    </row>
    <row r="441" spans="10:24" ht="13.5">
      <c r="J441" s="74">
        <v>2014</v>
      </c>
      <c r="K441" s="80" t="s">
        <v>4</v>
      </c>
      <c r="L441" s="86" t="s">
        <v>105</v>
      </c>
      <c r="M441" s="23">
        <v>2000</v>
      </c>
      <c r="N441" s="11" t="s">
        <v>14</v>
      </c>
      <c r="O441" s="52" t="s">
        <v>119</v>
      </c>
      <c r="P441" s="12" t="s">
        <v>812</v>
      </c>
      <c r="Q441" s="59"/>
      <c r="R441" s="59"/>
      <c r="T441" s="8">
        <f t="shared" si="37"/>
        <v>1</v>
      </c>
      <c r="U441" s="17">
        <f t="shared" si="38"/>
        <v>1</v>
      </c>
      <c r="V441" s="17"/>
      <c r="W441" s="19" t="str">
        <f t="shared" si="39"/>
        <v>CPP_006720</v>
      </c>
      <c r="X441" s="8">
        <f>_xlfn.COUNTIFS($L$2:$L49655,W441)</f>
        <v>1</v>
      </c>
    </row>
    <row r="442" spans="10:24" ht="13.5">
      <c r="J442" s="77">
        <v>2014</v>
      </c>
      <c r="K442" s="81" t="s">
        <v>4</v>
      </c>
      <c r="L442" s="65" t="s">
        <v>1677</v>
      </c>
      <c r="M442" s="24">
        <v>3000</v>
      </c>
      <c r="N442" s="52" t="s">
        <v>14</v>
      </c>
      <c r="O442" s="33" t="s">
        <v>119</v>
      </c>
      <c r="P442" s="12" t="s">
        <v>812</v>
      </c>
      <c r="Q442" s="77"/>
      <c r="R442" s="77"/>
      <c r="T442" s="8">
        <f t="shared" si="37"/>
        <v>1</v>
      </c>
      <c r="U442" s="17">
        <f t="shared" si="38"/>
        <v>1</v>
      </c>
      <c r="V442" s="17"/>
      <c r="W442" s="19" t="str">
        <f t="shared" si="39"/>
        <v>CPP_006725</v>
      </c>
      <c r="X442" s="8">
        <f>_xlfn.COUNTIFS($L$2:$L49656,W442)</f>
        <v>1</v>
      </c>
    </row>
    <row r="443" spans="10:24" ht="13.5">
      <c r="J443" s="77">
        <v>2014</v>
      </c>
      <c r="K443" s="81" t="s">
        <v>4</v>
      </c>
      <c r="L443" s="65" t="s">
        <v>1678</v>
      </c>
      <c r="M443" s="24">
        <v>2000</v>
      </c>
      <c r="N443" s="52" t="s">
        <v>14</v>
      </c>
      <c r="O443" s="33" t="s">
        <v>119</v>
      </c>
      <c r="P443" s="12" t="s">
        <v>812</v>
      </c>
      <c r="Q443" s="77"/>
      <c r="R443" s="77"/>
      <c r="T443" s="8">
        <f t="shared" si="37"/>
        <v>1</v>
      </c>
      <c r="U443" s="17">
        <f t="shared" si="38"/>
        <v>1</v>
      </c>
      <c r="V443" s="17"/>
      <c r="W443" s="19" t="str">
        <f t="shared" si="39"/>
        <v>CPP_006726</v>
      </c>
      <c r="X443" s="8">
        <f>_xlfn.COUNTIFS($L$2:$L49657,W443)</f>
        <v>1</v>
      </c>
    </row>
    <row r="444" spans="10:24" ht="13.5">
      <c r="J444" s="75">
        <v>2014</v>
      </c>
      <c r="K444" s="19" t="s">
        <v>4</v>
      </c>
      <c r="L444" s="86" t="s">
        <v>21</v>
      </c>
      <c r="M444" s="24">
        <v>3000</v>
      </c>
      <c r="N444" s="13" t="s">
        <v>14</v>
      </c>
      <c r="O444" s="54" t="s">
        <v>119</v>
      </c>
      <c r="P444" s="12">
        <v>2</v>
      </c>
      <c r="Q444" s="59"/>
      <c r="R444" s="59"/>
      <c r="T444" s="8">
        <f t="shared" si="37"/>
        <v>1</v>
      </c>
      <c r="U444" s="17">
        <f t="shared" si="38"/>
        <v>1</v>
      </c>
      <c r="V444" s="17"/>
      <c r="W444" s="19" t="str">
        <f t="shared" si="39"/>
        <v>CPP_006729</v>
      </c>
      <c r="X444" s="8">
        <f>_xlfn.COUNTIFS($L$2:$L49658,W444)</f>
        <v>1</v>
      </c>
    </row>
    <row r="445" spans="10:24" ht="13.5">
      <c r="J445" s="75">
        <v>2014</v>
      </c>
      <c r="K445" s="19" t="s">
        <v>4</v>
      </c>
      <c r="L445" s="86" t="s">
        <v>20</v>
      </c>
      <c r="M445" s="24">
        <v>3000</v>
      </c>
      <c r="N445" s="13" t="s">
        <v>14</v>
      </c>
      <c r="O445" s="54" t="s">
        <v>13</v>
      </c>
      <c r="P445" s="12">
        <v>0</v>
      </c>
      <c r="Q445" s="59"/>
      <c r="R445" s="59"/>
      <c r="T445" s="8">
        <f t="shared" si="37"/>
        <v>1</v>
      </c>
      <c r="U445" s="17">
        <f t="shared" si="38"/>
        <v>0</v>
      </c>
      <c r="V445" s="17"/>
      <c r="W445" s="19" t="str">
        <f t="shared" si="39"/>
        <v>CPP_006730</v>
      </c>
      <c r="X445" s="8">
        <f>_xlfn.COUNTIFS($L$2:$L49659,W445)</f>
        <v>1</v>
      </c>
    </row>
    <row r="446" spans="10:24" ht="13.5">
      <c r="J446" s="75">
        <v>2014</v>
      </c>
      <c r="K446" s="80" t="s">
        <v>4</v>
      </c>
      <c r="L446" s="87" t="s">
        <v>350</v>
      </c>
      <c r="M446" s="23">
        <v>4279</v>
      </c>
      <c r="N446" s="13" t="s">
        <v>25</v>
      </c>
      <c r="O446" s="54" t="s">
        <v>13</v>
      </c>
      <c r="P446" s="12">
        <v>0</v>
      </c>
      <c r="Q446" s="59"/>
      <c r="R446" s="59"/>
      <c r="T446" s="8">
        <f t="shared" si="37"/>
        <v>1</v>
      </c>
      <c r="U446" s="17">
        <f t="shared" si="38"/>
        <v>0</v>
      </c>
      <c r="V446" s="17"/>
      <c r="W446" s="19" t="str">
        <f t="shared" si="39"/>
        <v>CPP_006732</v>
      </c>
      <c r="X446" s="8">
        <f>_xlfn.COUNTIFS($L$2:$L49660,W446)</f>
        <v>1</v>
      </c>
    </row>
    <row r="447" spans="10:24" ht="13.5">
      <c r="J447" s="75">
        <v>2014</v>
      </c>
      <c r="K447" s="19" t="s">
        <v>4</v>
      </c>
      <c r="L447" s="86" t="s">
        <v>19</v>
      </c>
      <c r="M447" s="24">
        <v>4000</v>
      </c>
      <c r="N447" s="13" t="s">
        <v>14</v>
      </c>
      <c r="O447" s="54" t="s">
        <v>13</v>
      </c>
      <c r="P447" s="12">
        <v>0</v>
      </c>
      <c r="Q447" s="59"/>
      <c r="R447" s="59"/>
      <c r="T447" s="8">
        <f t="shared" si="37"/>
        <v>1</v>
      </c>
      <c r="U447" s="17">
        <f t="shared" si="38"/>
        <v>0</v>
      </c>
      <c r="V447" s="17"/>
      <c r="W447" s="19" t="str">
        <f t="shared" si="39"/>
        <v>CPP_006734</v>
      </c>
      <c r="X447" s="8">
        <f>_xlfn.COUNTIFS($L$2:$L49661,W447)</f>
        <v>1</v>
      </c>
    </row>
    <row r="448" spans="10:24" ht="13.5">
      <c r="J448" s="78">
        <v>2014</v>
      </c>
      <c r="K448" s="81" t="s">
        <v>4</v>
      </c>
      <c r="L448" s="65" t="s">
        <v>945</v>
      </c>
      <c r="M448" s="24">
        <v>999</v>
      </c>
      <c r="N448" s="52" t="s">
        <v>25</v>
      </c>
      <c r="O448" s="33" t="s">
        <v>13</v>
      </c>
      <c r="P448" s="12">
        <v>0</v>
      </c>
      <c r="Q448" s="59" t="s">
        <v>946</v>
      </c>
      <c r="R448" s="59"/>
      <c r="T448" s="8">
        <f t="shared" si="37"/>
        <v>1</v>
      </c>
      <c r="U448" s="17">
        <f t="shared" si="38"/>
        <v>0</v>
      </c>
      <c r="V448" s="17"/>
      <c r="W448" s="19" t="str">
        <f t="shared" si="39"/>
        <v>CPP_006738</v>
      </c>
      <c r="X448" s="8">
        <f>_xlfn.COUNTIFS($L$2:$L49662,W448)</f>
        <v>1</v>
      </c>
    </row>
    <row r="449" spans="10:24" ht="13.5">
      <c r="J449" s="78">
        <v>2014</v>
      </c>
      <c r="K449" s="81" t="s">
        <v>4</v>
      </c>
      <c r="L449" s="65" t="s">
        <v>1016</v>
      </c>
      <c r="M449" s="24">
        <v>999</v>
      </c>
      <c r="N449" s="52" t="s">
        <v>25</v>
      </c>
      <c r="O449" s="33" t="s">
        <v>13</v>
      </c>
      <c r="P449" s="12">
        <v>0</v>
      </c>
      <c r="Q449" s="59" t="s">
        <v>893</v>
      </c>
      <c r="R449" s="59"/>
      <c r="T449" s="8">
        <f t="shared" si="37"/>
        <v>1</v>
      </c>
      <c r="U449" s="17">
        <f t="shared" si="38"/>
        <v>0</v>
      </c>
      <c r="V449" s="17"/>
      <c r="W449" s="19" t="str">
        <f t="shared" si="39"/>
        <v>CPP_006739</v>
      </c>
      <c r="X449" s="8">
        <f>_xlfn.COUNTIFS($L$2:$L49663,W449)</f>
        <v>1</v>
      </c>
    </row>
    <row r="450" spans="10:24" ht="13.5">
      <c r="J450" s="75">
        <v>2014</v>
      </c>
      <c r="K450" s="80" t="s">
        <v>4</v>
      </c>
      <c r="L450" s="86" t="s">
        <v>334</v>
      </c>
      <c r="M450" s="24">
        <v>4847</v>
      </c>
      <c r="N450" s="13" t="s">
        <v>25</v>
      </c>
      <c r="O450" s="54" t="s">
        <v>13</v>
      </c>
      <c r="P450" s="12">
        <v>0</v>
      </c>
      <c r="Q450" s="59" t="s">
        <v>699</v>
      </c>
      <c r="R450" s="59"/>
      <c r="T450" s="8">
        <f aca="true" t="shared" si="40" ref="T450:T513">IF(L450="",0,1)</f>
        <v>1</v>
      </c>
      <c r="U450" s="17">
        <f t="shared" si="38"/>
        <v>0</v>
      </c>
      <c r="V450" s="17"/>
      <c r="W450" s="19" t="str">
        <f t="shared" si="39"/>
        <v>CPP_006740</v>
      </c>
      <c r="X450" s="8">
        <f>_xlfn.COUNTIFS($L$2:$L49664,W450)</f>
        <v>1</v>
      </c>
    </row>
    <row r="451" spans="10:24" ht="13.5">
      <c r="J451" s="78">
        <v>2014</v>
      </c>
      <c r="K451" s="81" t="s">
        <v>4</v>
      </c>
      <c r="L451" s="65" t="s">
        <v>1017</v>
      </c>
      <c r="M451" s="24">
        <v>999</v>
      </c>
      <c r="N451" s="52" t="s">
        <v>25</v>
      </c>
      <c r="O451" s="33" t="s">
        <v>13</v>
      </c>
      <c r="P451" s="12">
        <v>0</v>
      </c>
      <c r="Q451" s="59" t="s">
        <v>893</v>
      </c>
      <c r="R451" s="59"/>
      <c r="T451" s="8">
        <f t="shared" si="40"/>
        <v>1</v>
      </c>
      <c r="U451" s="17">
        <f aca="true" t="shared" si="41" ref="U451:U514">IF(O451="NO",0,1)</f>
        <v>0</v>
      </c>
      <c r="V451" s="17"/>
      <c r="W451" s="19" t="str">
        <f t="shared" si="39"/>
        <v>CPP_006741</v>
      </c>
      <c r="X451" s="8">
        <f>_xlfn.COUNTIFS($L$2:$L49665,W451)</f>
        <v>1</v>
      </c>
    </row>
    <row r="452" spans="10:24" ht="13.5">
      <c r="J452" s="78">
        <v>2014</v>
      </c>
      <c r="K452" s="81" t="s">
        <v>4</v>
      </c>
      <c r="L452" s="65" t="s">
        <v>1018</v>
      </c>
      <c r="M452" s="24">
        <v>999</v>
      </c>
      <c r="N452" s="52" t="s">
        <v>25</v>
      </c>
      <c r="O452" s="33" t="s">
        <v>13</v>
      </c>
      <c r="P452" s="12">
        <v>0</v>
      </c>
      <c r="Q452" s="59" t="s">
        <v>893</v>
      </c>
      <c r="R452" s="59"/>
      <c r="T452" s="8">
        <f t="shared" si="40"/>
        <v>1</v>
      </c>
      <c r="U452" s="17">
        <f t="shared" si="41"/>
        <v>0</v>
      </c>
      <c r="V452" s="17"/>
      <c r="W452" s="19" t="str">
        <f t="shared" si="39"/>
        <v>CPP_006742</v>
      </c>
      <c r="X452" s="8">
        <f>_xlfn.COUNTIFS($L$2:$L49666,W452)</f>
        <v>1</v>
      </c>
    </row>
    <row r="453" spans="10:24" ht="13.5">
      <c r="J453" s="78">
        <v>2014</v>
      </c>
      <c r="K453" s="81" t="s">
        <v>4</v>
      </c>
      <c r="L453" s="65" t="s">
        <v>1055</v>
      </c>
      <c r="M453" s="24">
        <v>999</v>
      </c>
      <c r="N453" s="52" t="s">
        <v>25</v>
      </c>
      <c r="O453" s="33" t="s">
        <v>13</v>
      </c>
      <c r="P453" s="12">
        <v>0</v>
      </c>
      <c r="Q453" s="59" t="s">
        <v>893</v>
      </c>
      <c r="R453" s="59"/>
      <c r="T453" s="8">
        <f t="shared" si="40"/>
        <v>1</v>
      </c>
      <c r="U453" s="17">
        <f t="shared" si="41"/>
        <v>0</v>
      </c>
      <c r="V453" s="17"/>
      <c r="W453" s="19" t="str">
        <f t="shared" si="39"/>
        <v>CPP_006743</v>
      </c>
      <c r="X453" s="8">
        <f>_xlfn.COUNTIFS($L$2:$L49667,W453)</f>
        <v>1</v>
      </c>
    </row>
    <row r="454" spans="10:24" ht="13.5">
      <c r="J454" s="75">
        <v>2014</v>
      </c>
      <c r="K454" s="80" t="s">
        <v>4</v>
      </c>
      <c r="L454" s="86" t="s">
        <v>124</v>
      </c>
      <c r="M454" s="23">
        <v>24040</v>
      </c>
      <c r="N454" s="13" t="s">
        <v>25</v>
      </c>
      <c r="O454" s="54" t="s">
        <v>13</v>
      </c>
      <c r="P454" s="12">
        <v>0</v>
      </c>
      <c r="Q454" s="59"/>
      <c r="R454" s="59"/>
      <c r="T454" s="8">
        <f t="shared" si="40"/>
        <v>1</v>
      </c>
      <c r="U454" s="17">
        <f t="shared" si="41"/>
        <v>0</v>
      </c>
      <c r="V454" s="17"/>
      <c r="W454" s="19" t="str">
        <f t="shared" si="39"/>
        <v>CPP_006744</v>
      </c>
      <c r="X454" s="8">
        <f>_xlfn.COUNTIFS($L$2:$L49668,W454)</f>
        <v>1</v>
      </c>
    </row>
    <row r="455" spans="10:24" ht="13.5">
      <c r="J455" s="75">
        <v>2014</v>
      </c>
      <c r="K455" s="19" t="s">
        <v>4</v>
      </c>
      <c r="L455" s="86" t="s">
        <v>18</v>
      </c>
      <c r="M455" s="24">
        <v>3000</v>
      </c>
      <c r="N455" s="13" t="s">
        <v>14</v>
      </c>
      <c r="O455" s="54" t="s">
        <v>119</v>
      </c>
      <c r="P455" s="12">
        <v>4</v>
      </c>
      <c r="Q455" s="59"/>
      <c r="R455" s="59"/>
      <c r="T455" s="8">
        <f t="shared" si="40"/>
        <v>1</v>
      </c>
      <c r="U455" s="17">
        <f t="shared" si="41"/>
        <v>1</v>
      </c>
      <c r="V455" s="17"/>
      <c r="W455" s="19" t="str">
        <f t="shared" si="39"/>
        <v>CPP_006746</v>
      </c>
      <c r="X455" s="8">
        <f>_xlfn.COUNTIFS($L$2:$L49669,W455)</f>
        <v>1</v>
      </c>
    </row>
    <row r="456" spans="10:24" ht="13.5">
      <c r="J456" s="75">
        <v>2014</v>
      </c>
      <c r="K456" s="19" t="s">
        <v>4</v>
      </c>
      <c r="L456" s="86" t="s">
        <v>529</v>
      </c>
      <c r="M456" s="24">
        <v>4781</v>
      </c>
      <c r="N456" s="13" t="s">
        <v>25</v>
      </c>
      <c r="O456" s="54" t="s">
        <v>13</v>
      </c>
      <c r="P456" s="12">
        <v>0</v>
      </c>
      <c r="Q456" s="99"/>
      <c r="R456" s="99"/>
      <c r="T456" s="8">
        <f t="shared" si="40"/>
        <v>1</v>
      </c>
      <c r="U456" s="17">
        <f t="shared" si="41"/>
        <v>0</v>
      </c>
      <c r="V456" s="17"/>
      <c r="W456" s="19" t="str">
        <f t="shared" si="39"/>
        <v>CPP_006747</v>
      </c>
      <c r="X456" s="8">
        <f>_xlfn.COUNTIFS($L$2:$L49670,W456)</f>
        <v>1</v>
      </c>
    </row>
    <row r="457" spans="10:24" ht="13.5">
      <c r="J457" s="78">
        <v>2014</v>
      </c>
      <c r="K457" s="81" t="s">
        <v>4</v>
      </c>
      <c r="L457" s="65" t="s">
        <v>997</v>
      </c>
      <c r="M457" s="24">
        <v>999</v>
      </c>
      <c r="N457" s="52" t="s">
        <v>25</v>
      </c>
      <c r="O457" s="33" t="s">
        <v>13</v>
      </c>
      <c r="P457" s="12">
        <v>0</v>
      </c>
      <c r="Q457" s="59" t="s">
        <v>893</v>
      </c>
      <c r="R457" s="59"/>
      <c r="T457" s="8">
        <f t="shared" si="40"/>
        <v>1</v>
      </c>
      <c r="U457" s="17">
        <f t="shared" si="41"/>
        <v>0</v>
      </c>
      <c r="V457" s="17"/>
      <c r="W457" s="19" t="str">
        <f t="shared" si="39"/>
        <v>CPP_006748</v>
      </c>
      <c r="X457" s="8">
        <f>_xlfn.COUNTIFS($L$2:$L49671,W457)</f>
        <v>1</v>
      </c>
    </row>
    <row r="458" spans="10:24" ht="13.5">
      <c r="J458" s="78">
        <v>2014</v>
      </c>
      <c r="K458" s="81" t="s">
        <v>4</v>
      </c>
      <c r="L458" s="65" t="s">
        <v>996</v>
      </c>
      <c r="M458" s="24">
        <v>999</v>
      </c>
      <c r="N458" s="52" t="s">
        <v>25</v>
      </c>
      <c r="O458" s="33" t="s">
        <v>13</v>
      </c>
      <c r="P458" s="12">
        <v>0</v>
      </c>
      <c r="Q458" s="59" t="s">
        <v>895</v>
      </c>
      <c r="R458" s="59"/>
      <c r="T458" s="8">
        <f t="shared" si="40"/>
        <v>1</v>
      </c>
      <c r="U458" s="17">
        <f t="shared" si="41"/>
        <v>0</v>
      </c>
      <c r="V458" s="17"/>
      <c r="W458" s="19" t="str">
        <f t="shared" si="39"/>
        <v>CPP_006749</v>
      </c>
      <c r="X458" s="8">
        <f>_xlfn.COUNTIFS($L$2:$L49672,W458)</f>
        <v>1</v>
      </c>
    </row>
    <row r="459" spans="10:24" ht="13.5">
      <c r="J459" s="78">
        <v>2014</v>
      </c>
      <c r="K459" s="81" t="s">
        <v>4</v>
      </c>
      <c r="L459" s="65" t="s">
        <v>906</v>
      </c>
      <c r="M459" s="24">
        <v>999</v>
      </c>
      <c r="N459" s="52" t="s">
        <v>25</v>
      </c>
      <c r="O459" s="33" t="s">
        <v>13</v>
      </c>
      <c r="P459" s="12">
        <v>0</v>
      </c>
      <c r="Q459" s="59" t="s">
        <v>895</v>
      </c>
      <c r="R459" s="59"/>
      <c r="T459" s="8">
        <f t="shared" si="40"/>
        <v>1</v>
      </c>
      <c r="U459" s="17">
        <f t="shared" si="41"/>
        <v>0</v>
      </c>
      <c r="V459" s="17"/>
      <c r="W459" s="19" t="str">
        <f t="shared" si="39"/>
        <v>CPP_006750</v>
      </c>
      <c r="X459" s="8">
        <f>_xlfn.COUNTIFS($L$2:$L49673,W459)</f>
        <v>1</v>
      </c>
    </row>
    <row r="460" spans="10:24" ht="13.5">
      <c r="J460" s="78">
        <v>2014</v>
      </c>
      <c r="K460" s="81" t="s">
        <v>4</v>
      </c>
      <c r="L460" s="65" t="s">
        <v>1031</v>
      </c>
      <c r="M460" s="24">
        <v>999</v>
      </c>
      <c r="N460" s="52" t="s">
        <v>25</v>
      </c>
      <c r="O460" s="33" t="s">
        <v>13</v>
      </c>
      <c r="P460" s="12">
        <v>0</v>
      </c>
      <c r="Q460" s="59" t="s">
        <v>675</v>
      </c>
      <c r="R460" s="59"/>
      <c r="T460" s="8">
        <f t="shared" si="40"/>
        <v>1</v>
      </c>
      <c r="U460" s="17">
        <f t="shared" si="41"/>
        <v>0</v>
      </c>
      <c r="V460" s="17"/>
      <c r="W460" s="19" t="str">
        <f t="shared" si="39"/>
        <v>CPP_006757</v>
      </c>
      <c r="X460" s="8">
        <f>_xlfn.COUNTIFS($L$2:$L49674,W460)</f>
        <v>1</v>
      </c>
    </row>
    <row r="461" spans="10:24" ht="13.5">
      <c r="J461" s="78">
        <v>2014</v>
      </c>
      <c r="K461" s="81" t="s">
        <v>4</v>
      </c>
      <c r="L461" s="65" t="s">
        <v>1030</v>
      </c>
      <c r="M461" s="24">
        <v>999</v>
      </c>
      <c r="N461" s="52" t="s">
        <v>25</v>
      </c>
      <c r="O461" s="33" t="s">
        <v>13</v>
      </c>
      <c r="P461" s="12">
        <v>0</v>
      </c>
      <c r="Q461" s="59" t="s">
        <v>675</v>
      </c>
      <c r="R461" s="59"/>
      <c r="T461" s="8">
        <f t="shared" si="40"/>
        <v>1</v>
      </c>
      <c r="U461" s="17">
        <f t="shared" si="41"/>
        <v>0</v>
      </c>
      <c r="V461" s="17"/>
      <c r="W461" s="19" t="str">
        <f t="shared" si="39"/>
        <v>CPP_006758</v>
      </c>
      <c r="X461" s="8">
        <f>_xlfn.COUNTIFS($L$2:$L49675,W461)</f>
        <v>1</v>
      </c>
    </row>
    <row r="462" spans="10:24" ht="13.5">
      <c r="J462" s="78">
        <v>2014</v>
      </c>
      <c r="K462" s="81" t="s">
        <v>4</v>
      </c>
      <c r="L462" s="65" t="s">
        <v>998</v>
      </c>
      <c r="M462" s="24">
        <v>999</v>
      </c>
      <c r="N462" s="52" t="s">
        <v>25</v>
      </c>
      <c r="O462" s="33" t="s">
        <v>13</v>
      </c>
      <c r="P462" s="12">
        <v>0</v>
      </c>
      <c r="Q462" s="59" t="s">
        <v>675</v>
      </c>
      <c r="R462" s="59"/>
      <c r="T462" s="8">
        <f t="shared" si="40"/>
        <v>1</v>
      </c>
      <c r="U462" s="17">
        <f t="shared" si="41"/>
        <v>0</v>
      </c>
      <c r="V462" s="17"/>
      <c r="W462" s="19" t="str">
        <f t="shared" si="39"/>
        <v>CPP_006759</v>
      </c>
      <c r="X462" s="8">
        <f>_xlfn.COUNTIFS($L$2:$L49676,W462)</f>
        <v>1</v>
      </c>
    </row>
    <row r="463" spans="10:24" ht="13.5">
      <c r="J463" s="74">
        <v>2014</v>
      </c>
      <c r="K463" s="80" t="s">
        <v>4</v>
      </c>
      <c r="L463" s="88" t="s">
        <v>1566</v>
      </c>
      <c r="M463" s="24">
        <v>999</v>
      </c>
      <c r="N463" s="11" t="s">
        <v>14</v>
      </c>
      <c r="O463" s="52" t="s">
        <v>119</v>
      </c>
      <c r="P463" s="12">
        <v>0</v>
      </c>
      <c r="Q463" s="12"/>
      <c r="R463" s="12"/>
      <c r="T463" s="8">
        <f t="shared" si="40"/>
        <v>1</v>
      </c>
      <c r="U463" s="17">
        <f t="shared" si="41"/>
        <v>1</v>
      </c>
      <c r="V463" s="17"/>
      <c r="W463" s="19" t="str">
        <f t="shared" si="39"/>
        <v>CPP_006764</v>
      </c>
      <c r="X463" s="8">
        <f>_xlfn.COUNTIFS($L$2:$L49677,W463)</f>
        <v>1</v>
      </c>
    </row>
    <row r="464" spans="10:24" ht="13.5">
      <c r="J464" s="78">
        <v>2014</v>
      </c>
      <c r="K464" s="81" t="s">
        <v>4</v>
      </c>
      <c r="L464" s="65" t="s">
        <v>999</v>
      </c>
      <c r="M464" s="24">
        <v>999</v>
      </c>
      <c r="N464" s="52" t="s">
        <v>25</v>
      </c>
      <c r="O464" s="33" t="s">
        <v>13</v>
      </c>
      <c r="P464" s="12">
        <v>0</v>
      </c>
      <c r="Q464" s="59" t="s">
        <v>893</v>
      </c>
      <c r="R464" s="59"/>
      <c r="T464" s="8">
        <f t="shared" si="40"/>
        <v>1</v>
      </c>
      <c r="U464" s="17">
        <f t="shared" si="41"/>
        <v>0</v>
      </c>
      <c r="V464" s="17"/>
      <c r="W464" s="19" t="str">
        <f t="shared" si="39"/>
        <v>CPP_006765</v>
      </c>
      <c r="X464" s="8">
        <f>_xlfn.COUNTIFS($L$2:$L49678,W464)</f>
        <v>1</v>
      </c>
    </row>
    <row r="465" spans="10:24" ht="13.5">
      <c r="J465" s="75">
        <v>2014</v>
      </c>
      <c r="K465" s="19" t="s">
        <v>4</v>
      </c>
      <c r="L465" s="86" t="s">
        <v>17</v>
      </c>
      <c r="M465" s="24">
        <v>5000</v>
      </c>
      <c r="N465" s="13" t="s">
        <v>14</v>
      </c>
      <c r="O465" s="54" t="s">
        <v>13</v>
      </c>
      <c r="P465" s="12">
        <v>0</v>
      </c>
      <c r="Q465" s="59"/>
      <c r="R465" s="59"/>
      <c r="T465" s="8">
        <f t="shared" si="40"/>
        <v>1</v>
      </c>
      <c r="U465" s="17">
        <f t="shared" si="41"/>
        <v>0</v>
      </c>
      <c r="V465" s="17"/>
      <c r="W465" s="19" t="str">
        <f t="shared" si="39"/>
        <v>CPP_006777</v>
      </c>
      <c r="X465" s="8">
        <f>_xlfn.COUNTIFS($L$2:$L49679,W465)</f>
        <v>1</v>
      </c>
    </row>
    <row r="466" spans="10:24" ht="13.5">
      <c r="J466" s="78">
        <v>2014</v>
      </c>
      <c r="K466" s="81" t="s">
        <v>4</v>
      </c>
      <c r="L466" s="65" t="s">
        <v>905</v>
      </c>
      <c r="M466" s="24">
        <v>999</v>
      </c>
      <c r="N466" s="52" t="s">
        <v>25</v>
      </c>
      <c r="O466" s="33" t="s">
        <v>13</v>
      </c>
      <c r="P466" s="12">
        <v>0</v>
      </c>
      <c r="Q466" s="59" t="s">
        <v>895</v>
      </c>
      <c r="R466" s="59"/>
      <c r="T466" s="8">
        <f t="shared" si="40"/>
        <v>1</v>
      </c>
      <c r="U466" s="17">
        <f t="shared" si="41"/>
        <v>0</v>
      </c>
      <c r="V466" s="17"/>
      <c r="W466" s="19" t="str">
        <f t="shared" si="39"/>
        <v>CPP_006782</v>
      </c>
      <c r="X466" s="8">
        <f>_xlfn.COUNTIFS($L$2:$L49680,W466)</f>
        <v>1</v>
      </c>
    </row>
    <row r="467" spans="10:24" ht="13.5">
      <c r="J467" s="78">
        <v>2014</v>
      </c>
      <c r="K467" s="81" t="s">
        <v>4</v>
      </c>
      <c r="L467" s="65" t="s">
        <v>1044</v>
      </c>
      <c r="M467" s="24">
        <v>999</v>
      </c>
      <c r="N467" s="52" t="s">
        <v>25</v>
      </c>
      <c r="O467" s="33" t="s">
        <v>13</v>
      </c>
      <c r="P467" s="12">
        <v>0</v>
      </c>
      <c r="Q467" s="59" t="s">
        <v>498</v>
      </c>
      <c r="R467" s="59"/>
      <c r="T467" s="8">
        <f t="shared" si="40"/>
        <v>1</v>
      </c>
      <c r="U467" s="17">
        <f t="shared" si="41"/>
        <v>0</v>
      </c>
      <c r="V467" s="17"/>
      <c r="W467" s="19" t="str">
        <f t="shared" si="39"/>
        <v>CPP_006783</v>
      </c>
      <c r="X467" s="8">
        <f>_xlfn.COUNTIFS($L$2:$L49681,W467)</f>
        <v>1</v>
      </c>
    </row>
    <row r="468" spans="10:24" ht="13.5">
      <c r="J468" s="78">
        <v>2014</v>
      </c>
      <c r="K468" s="81" t="s">
        <v>4</v>
      </c>
      <c r="L468" s="65" t="s">
        <v>1043</v>
      </c>
      <c r="M468" s="24">
        <v>999</v>
      </c>
      <c r="N468" s="52" t="s">
        <v>25</v>
      </c>
      <c r="O468" s="33" t="s">
        <v>13</v>
      </c>
      <c r="P468" s="12">
        <v>0</v>
      </c>
      <c r="Q468" s="59" t="s">
        <v>498</v>
      </c>
      <c r="R468" s="59"/>
      <c r="T468" s="8">
        <f t="shared" si="40"/>
        <v>1</v>
      </c>
      <c r="U468" s="17">
        <f t="shared" si="41"/>
        <v>0</v>
      </c>
      <c r="V468" s="17"/>
      <c r="W468" s="19" t="str">
        <f t="shared" si="39"/>
        <v>CPP_006784</v>
      </c>
      <c r="X468" s="8">
        <f>_xlfn.COUNTIFS($L$2:$L49682,W468)</f>
        <v>1</v>
      </c>
    </row>
    <row r="469" spans="10:24" ht="13.5">
      <c r="J469" s="75">
        <v>2014</v>
      </c>
      <c r="K469" s="19" t="s">
        <v>4</v>
      </c>
      <c r="L469" s="86" t="s">
        <v>16</v>
      </c>
      <c r="M469" s="24">
        <v>3000</v>
      </c>
      <c r="N469" s="13" t="s">
        <v>14</v>
      </c>
      <c r="O469" s="54" t="s">
        <v>13</v>
      </c>
      <c r="P469" s="12">
        <v>0</v>
      </c>
      <c r="Q469" s="59"/>
      <c r="R469" s="59"/>
      <c r="T469" s="8">
        <f t="shared" si="40"/>
        <v>1</v>
      </c>
      <c r="U469" s="17">
        <f t="shared" si="41"/>
        <v>0</v>
      </c>
      <c r="V469" s="17"/>
      <c r="W469" s="19" t="str">
        <f aca="true" t="shared" si="42" ref="W469:W532">L469</f>
        <v>CPP_006788</v>
      </c>
      <c r="X469" s="8">
        <f>_xlfn.COUNTIFS($L$2:$L49683,W469)</f>
        <v>1</v>
      </c>
    </row>
    <row r="470" spans="10:24" ht="13.5">
      <c r="J470" s="75">
        <v>2014</v>
      </c>
      <c r="K470" s="19" t="s">
        <v>4</v>
      </c>
      <c r="L470" s="86" t="s">
        <v>24</v>
      </c>
      <c r="M470" s="24">
        <v>9431</v>
      </c>
      <c r="N470" s="13" t="s">
        <v>25</v>
      </c>
      <c r="O470" s="54" t="s">
        <v>13</v>
      </c>
      <c r="P470" s="12">
        <v>0</v>
      </c>
      <c r="Q470" s="59" t="s">
        <v>895</v>
      </c>
      <c r="R470" s="59"/>
      <c r="T470" s="8">
        <f t="shared" si="40"/>
        <v>1</v>
      </c>
      <c r="U470" s="17">
        <f t="shared" si="41"/>
        <v>0</v>
      </c>
      <c r="V470" s="17"/>
      <c r="W470" s="19" t="str">
        <f t="shared" si="42"/>
        <v>CPP_006789</v>
      </c>
      <c r="X470" s="8">
        <f>_xlfn.COUNTIFS($L$2:$L49684,W470)</f>
        <v>1</v>
      </c>
    </row>
    <row r="471" spans="10:24" ht="13.5">
      <c r="J471" s="78">
        <v>2014</v>
      </c>
      <c r="K471" s="81" t="s">
        <v>4</v>
      </c>
      <c r="L471" s="65" t="s">
        <v>1014</v>
      </c>
      <c r="M471" s="24">
        <v>999</v>
      </c>
      <c r="N471" s="52" t="s">
        <v>25</v>
      </c>
      <c r="O471" s="33" t="s">
        <v>13</v>
      </c>
      <c r="P471" s="12">
        <v>0</v>
      </c>
      <c r="Q471" s="59" t="s">
        <v>498</v>
      </c>
      <c r="R471" s="59"/>
      <c r="T471" s="8">
        <f t="shared" si="40"/>
        <v>1</v>
      </c>
      <c r="U471" s="17">
        <f t="shared" si="41"/>
        <v>0</v>
      </c>
      <c r="V471" s="17"/>
      <c r="W471" s="19" t="str">
        <f t="shared" si="42"/>
        <v>CPP_006790</v>
      </c>
      <c r="X471" s="8">
        <f>_xlfn.COUNTIFS($L$2:$L49685,W471)</f>
        <v>1</v>
      </c>
    </row>
    <row r="472" spans="10:24" ht="13.5">
      <c r="J472" s="78">
        <v>2014</v>
      </c>
      <c r="K472" s="81" t="s">
        <v>4</v>
      </c>
      <c r="L472" s="65" t="s">
        <v>957</v>
      </c>
      <c r="M472" s="24">
        <v>999</v>
      </c>
      <c r="N472" s="52" t="s">
        <v>25</v>
      </c>
      <c r="O472" s="33" t="s">
        <v>13</v>
      </c>
      <c r="P472" s="12">
        <v>0</v>
      </c>
      <c r="Q472" s="59" t="s">
        <v>498</v>
      </c>
      <c r="R472" s="59"/>
      <c r="T472" s="8">
        <f t="shared" si="40"/>
        <v>1</v>
      </c>
      <c r="U472" s="17">
        <f t="shared" si="41"/>
        <v>0</v>
      </c>
      <c r="V472" s="17"/>
      <c r="W472" s="19" t="str">
        <f t="shared" si="42"/>
        <v>CPP_006791</v>
      </c>
      <c r="X472" s="8">
        <f>_xlfn.COUNTIFS($L$2:$L49686,W472)</f>
        <v>1</v>
      </c>
    </row>
    <row r="473" spans="10:24" ht="13.5">
      <c r="J473" s="78">
        <v>2014</v>
      </c>
      <c r="K473" s="81" t="s">
        <v>4</v>
      </c>
      <c r="L473" s="65" t="s">
        <v>1040</v>
      </c>
      <c r="M473" s="24">
        <v>999</v>
      </c>
      <c r="N473" s="52" t="s">
        <v>25</v>
      </c>
      <c r="O473" s="33" t="s">
        <v>13</v>
      </c>
      <c r="P473" s="12">
        <v>0</v>
      </c>
      <c r="Q473" s="59" t="s">
        <v>1011</v>
      </c>
      <c r="R473" s="59"/>
      <c r="T473" s="8">
        <f t="shared" si="40"/>
        <v>1</v>
      </c>
      <c r="U473" s="17">
        <f t="shared" si="41"/>
        <v>0</v>
      </c>
      <c r="V473" s="17"/>
      <c r="W473" s="19" t="str">
        <f t="shared" si="42"/>
        <v>CPP_006792</v>
      </c>
      <c r="X473" s="8">
        <f>_xlfn.COUNTIFS($L$2:$L49687,W473)</f>
        <v>1</v>
      </c>
    </row>
    <row r="474" spans="10:24" ht="13.5">
      <c r="J474" s="75">
        <v>2014</v>
      </c>
      <c r="K474" s="19" t="s">
        <v>4</v>
      </c>
      <c r="L474" s="86" t="s">
        <v>15</v>
      </c>
      <c r="M474" s="24">
        <v>3000</v>
      </c>
      <c r="N474" s="13" t="s">
        <v>14</v>
      </c>
      <c r="O474" s="54" t="s">
        <v>13</v>
      </c>
      <c r="P474" s="12">
        <v>0</v>
      </c>
      <c r="Q474" s="59"/>
      <c r="R474" s="59"/>
      <c r="T474" s="8">
        <f t="shared" si="40"/>
        <v>1</v>
      </c>
      <c r="U474" s="17">
        <f t="shared" si="41"/>
        <v>0</v>
      </c>
      <c r="V474" s="17"/>
      <c r="W474" s="19" t="str">
        <f t="shared" si="42"/>
        <v>CPP_006793</v>
      </c>
      <c r="X474" s="8">
        <f>_xlfn.COUNTIFS($L$2:$L49688,W474)</f>
        <v>1</v>
      </c>
    </row>
    <row r="475" spans="10:24" ht="13.5">
      <c r="J475" s="78">
        <v>2014</v>
      </c>
      <c r="K475" s="81" t="s">
        <v>4</v>
      </c>
      <c r="L475" s="65" t="s">
        <v>973</v>
      </c>
      <c r="M475" s="24">
        <v>999</v>
      </c>
      <c r="N475" s="52" t="s">
        <v>25</v>
      </c>
      <c r="O475" s="33" t="s">
        <v>13</v>
      </c>
      <c r="P475" s="12">
        <v>0</v>
      </c>
      <c r="Q475" s="59" t="s">
        <v>974</v>
      </c>
      <c r="R475" s="59"/>
      <c r="T475" s="8">
        <f t="shared" si="40"/>
        <v>1</v>
      </c>
      <c r="U475" s="17">
        <f t="shared" si="41"/>
        <v>0</v>
      </c>
      <c r="V475" s="17"/>
      <c r="W475" s="19" t="str">
        <f t="shared" si="42"/>
        <v>CPP_006797</v>
      </c>
      <c r="X475" s="8">
        <f>_xlfn.COUNTIFS($L$2:$L49689,W475)</f>
        <v>1</v>
      </c>
    </row>
    <row r="476" spans="10:24" ht="13.5">
      <c r="J476" s="78">
        <v>2014</v>
      </c>
      <c r="K476" s="81" t="s">
        <v>4</v>
      </c>
      <c r="L476" s="65" t="s">
        <v>962</v>
      </c>
      <c r="M476" s="24">
        <v>999</v>
      </c>
      <c r="N476" s="52" t="s">
        <v>25</v>
      </c>
      <c r="O476" s="33" t="s">
        <v>13</v>
      </c>
      <c r="P476" s="12">
        <v>0</v>
      </c>
      <c r="Q476" s="59" t="s">
        <v>963</v>
      </c>
      <c r="R476" s="59"/>
      <c r="T476" s="8">
        <f t="shared" si="40"/>
        <v>1</v>
      </c>
      <c r="U476" s="17">
        <f t="shared" si="41"/>
        <v>0</v>
      </c>
      <c r="V476" s="17"/>
      <c r="W476" s="19" t="str">
        <f t="shared" si="42"/>
        <v>CPP_006799</v>
      </c>
      <c r="X476" s="8">
        <f>_xlfn.COUNTIFS($L$2:$L49690,W476)</f>
        <v>1</v>
      </c>
    </row>
    <row r="477" spans="10:24" ht="13.5">
      <c r="J477" s="78">
        <v>2014</v>
      </c>
      <c r="K477" s="81" t="s">
        <v>4</v>
      </c>
      <c r="L477" s="65" t="s">
        <v>1019</v>
      </c>
      <c r="M477" s="24">
        <v>999</v>
      </c>
      <c r="N477" s="52" t="s">
        <v>25</v>
      </c>
      <c r="O477" s="33" t="s">
        <v>13</v>
      </c>
      <c r="P477" s="12">
        <v>0</v>
      </c>
      <c r="Q477" s="59" t="s">
        <v>686</v>
      </c>
      <c r="R477" s="59"/>
      <c r="T477" s="8">
        <f t="shared" si="40"/>
        <v>1</v>
      </c>
      <c r="U477" s="17">
        <f t="shared" si="41"/>
        <v>0</v>
      </c>
      <c r="V477" s="17"/>
      <c r="W477" s="19" t="str">
        <f t="shared" si="42"/>
        <v>CPP_006800</v>
      </c>
      <c r="X477" s="8">
        <f>_xlfn.COUNTIFS($L$2:$L49691,W477)</f>
        <v>1</v>
      </c>
    </row>
    <row r="478" spans="10:24" ht="13.5">
      <c r="J478" s="78">
        <v>2014</v>
      </c>
      <c r="K478" s="81" t="s">
        <v>4</v>
      </c>
      <c r="L478" s="65" t="s">
        <v>1024</v>
      </c>
      <c r="M478" s="24">
        <v>999</v>
      </c>
      <c r="N478" s="52" t="s">
        <v>25</v>
      </c>
      <c r="O478" s="33" t="s">
        <v>13</v>
      </c>
      <c r="P478" s="12">
        <v>0</v>
      </c>
      <c r="Q478" s="59" t="s">
        <v>899</v>
      </c>
      <c r="R478" s="59"/>
      <c r="T478" s="8">
        <f t="shared" si="40"/>
        <v>1</v>
      </c>
      <c r="U478" s="17">
        <f t="shared" si="41"/>
        <v>0</v>
      </c>
      <c r="V478" s="17"/>
      <c r="W478" s="19" t="str">
        <f t="shared" si="42"/>
        <v>CPP_006804</v>
      </c>
      <c r="X478" s="8">
        <f>_xlfn.COUNTIFS($L$2:$L49692,W478)</f>
        <v>1</v>
      </c>
    </row>
    <row r="479" spans="10:24" ht="13.5">
      <c r="J479" s="78">
        <v>2014</v>
      </c>
      <c r="K479" s="81" t="s">
        <v>4</v>
      </c>
      <c r="L479" s="65" t="s">
        <v>1023</v>
      </c>
      <c r="M479" s="24">
        <v>999</v>
      </c>
      <c r="N479" s="52" t="s">
        <v>25</v>
      </c>
      <c r="O479" s="33" t="s">
        <v>13</v>
      </c>
      <c r="P479" s="12">
        <v>0</v>
      </c>
      <c r="Q479" s="59" t="s">
        <v>899</v>
      </c>
      <c r="R479" s="59"/>
      <c r="T479" s="8">
        <f t="shared" si="40"/>
        <v>1</v>
      </c>
      <c r="U479" s="17">
        <f t="shared" si="41"/>
        <v>0</v>
      </c>
      <c r="V479" s="17"/>
      <c r="W479" s="19" t="str">
        <f t="shared" si="42"/>
        <v>CPP_006805</v>
      </c>
      <c r="X479" s="8">
        <f>_xlfn.COUNTIFS($L$2:$L49693,W479)</f>
        <v>1</v>
      </c>
    </row>
    <row r="480" spans="10:24" ht="13.5">
      <c r="J480" s="78">
        <v>2014</v>
      </c>
      <c r="K480" s="81" t="s">
        <v>4</v>
      </c>
      <c r="L480" s="65" t="s">
        <v>1051</v>
      </c>
      <c r="M480" s="24">
        <v>999</v>
      </c>
      <c r="N480" s="52" t="s">
        <v>25</v>
      </c>
      <c r="O480" s="33" t="s">
        <v>13</v>
      </c>
      <c r="P480" s="12">
        <v>0</v>
      </c>
      <c r="Q480" s="59" t="s">
        <v>899</v>
      </c>
      <c r="R480" s="59"/>
      <c r="T480" s="8">
        <f t="shared" si="40"/>
        <v>1</v>
      </c>
      <c r="U480" s="17">
        <f t="shared" si="41"/>
        <v>0</v>
      </c>
      <c r="V480" s="17"/>
      <c r="W480" s="19" t="str">
        <f t="shared" si="42"/>
        <v>CPP_006806</v>
      </c>
      <c r="X480" s="8">
        <f>_xlfn.COUNTIFS($L$2:$L49694,W480)</f>
        <v>1</v>
      </c>
    </row>
    <row r="481" spans="10:24" ht="13.5">
      <c r="J481" s="78">
        <v>2014</v>
      </c>
      <c r="K481" s="81" t="s">
        <v>4</v>
      </c>
      <c r="L481" s="65" t="s">
        <v>1022</v>
      </c>
      <c r="M481" s="24">
        <v>999</v>
      </c>
      <c r="N481" s="52" t="s">
        <v>25</v>
      </c>
      <c r="O481" s="33" t="s">
        <v>13</v>
      </c>
      <c r="P481" s="12">
        <v>0</v>
      </c>
      <c r="Q481" s="59" t="s">
        <v>899</v>
      </c>
      <c r="R481" s="59"/>
      <c r="T481" s="8">
        <f t="shared" si="40"/>
        <v>1</v>
      </c>
      <c r="U481" s="17">
        <f t="shared" si="41"/>
        <v>0</v>
      </c>
      <c r="V481" s="17"/>
      <c r="W481" s="19" t="str">
        <f t="shared" si="42"/>
        <v>CPP_006807</v>
      </c>
      <c r="X481" s="8">
        <f>_xlfn.COUNTIFS($L$2:$L49695,W481)</f>
        <v>1</v>
      </c>
    </row>
    <row r="482" spans="10:24" ht="13.5">
      <c r="J482" s="78">
        <v>2014</v>
      </c>
      <c r="K482" s="81" t="s">
        <v>4</v>
      </c>
      <c r="L482" s="65" t="s">
        <v>975</v>
      </c>
      <c r="M482" s="24">
        <v>999</v>
      </c>
      <c r="N482" s="52" t="s">
        <v>25</v>
      </c>
      <c r="O482" s="33" t="s">
        <v>13</v>
      </c>
      <c r="P482" s="12">
        <v>0</v>
      </c>
      <c r="Q482" s="59" t="s">
        <v>899</v>
      </c>
      <c r="R482" s="59"/>
      <c r="T482" s="8">
        <f t="shared" si="40"/>
        <v>1</v>
      </c>
      <c r="U482" s="17">
        <f t="shared" si="41"/>
        <v>0</v>
      </c>
      <c r="V482" s="17"/>
      <c r="W482" s="19" t="str">
        <f t="shared" si="42"/>
        <v>CPP_006808</v>
      </c>
      <c r="X482" s="8">
        <f>_xlfn.COUNTIFS($L$2:$L49696,W482)</f>
        <v>1</v>
      </c>
    </row>
    <row r="483" spans="10:24" ht="13.5">
      <c r="J483" s="78">
        <v>2014</v>
      </c>
      <c r="K483" s="81" t="s">
        <v>4</v>
      </c>
      <c r="L483" s="65" t="s">
        <v>1020</v>
      </c>
      <c r="M483" s="24">
        <v>999</v>
      </c>
      <c r="N483" s="52" t="s">
        <v>25</v>
      </c>
      <c r="O483" s="33" t="s">
        <v>13</v>
      </c>
      <c r="P483" s="12">
        <v>0</v>
      </c>
      <c r="Q483" s="59" t="s">
        <v>899</v>
      </c>
      <c r="R483" s="59"/>
      <c r="T483" s="8">
        <f t="shared" si="40"/>
        <v>1</v>
      </c>
      <c r="U483" s="17">
        <f t="shared" si="41"/>
        <v>0</v>
      </c>
      <c r="V483" s="17"/>
      <c r="W483" s="19" t="str">
        <f t="shared" si="42"/>
        <v>CPP_006809</v>
      </c>
      <c r="X483" s="8">
        <f>_xlfn.COUNTIFS($L$2:$L49697,W483)</f>
        <v>1</v>
      </c>
    </row>
    <row r="484" spans="10:24" ht="13.5">
      <c r="J484" s="78">
        <v>2014</v>
      </c>
      <c r="K484" s="81" t="s">
        <v>4</v>
      </c>
      <c r="L484" s="65" t="s">
        <v>1021</v>
      </c>
      <c r="M484" s="24">
        <v>999</v>
      </c>
      <c r="N484" s="52" t="s">
        <v>25</v>
      </c>
      <c r="O484" s="33" t="s">
        <v>13</v>
      </c>
      <c r="P484" s="12">
        <v>0</v>
      </c>
      <c r="Q484" s="59" t="s">
        <v>899</v>
      </c>
      <c r="R484" s="59"/>
      <c r="T484" s="8">
        <f t="shared" si="40"/>
        <v>1</v>
      </c>
      <c r="U484" s="17">
        <f t="shared" si="41"/>
        <v>0</v>
      </c>
      <c r="V484" s="17"/>
      <c r="W484" s="19" t="str">
        <f t="shared" si="42"/>
        <v>CPP_006810</v>
      </c>
      <c r="X484" s="8">
        <f>_xlfn.COUNTIFS($L$2:$L49698,W484)</f>
        <v>1</v>
      </c>
    </row>
    <row r="485" spans="10:24" ht="13.5">
      <c r="J485" s="78">
        <v>2014</v>
      </c>
      <c r="K485" s="81" t="s">
        <v>4</v>
      </c>
      <c r="L485" s="65" t="s">
        <v>1013</v>
      </c>
      <c r="M485" s="24">
        <v>999</v>
      </c>
      <c r="N485" s="52" t="s">
        <v>25</v>
      </c>
      <c r="O485" s="33" t="s">
        <v>13</v>
      </c>
      <c r="P485" s="12">
        <v>0</v>
      </c>
      <c r="Q485" s="59" t="s">
        <v>959</v>
      </c>
      <c r="R485" s="59"/>
      <c r="T485" s="8">
        <f t="shared" si="40"/>
        <v>1</v>
      </c>
      <c r="U485" s="17">
        <f t="shared" si="41"/>
        <v>0</v>
      </c>
      <c r="V485" s="17"/>
      <c r="W485" s="19" t="str">
        <f t="shared" si="42"/>
        <v>CPP_006817</v>
      </c>
      <c r="X485" s="8">
        <f>_xlfn.COUNTIFS($L$2:$L49699,W485)</f>
        <v>1</v>
      </c>
    </row>
    <row r="486" spans="10:24" ht="13.5">
      <c r="J486" s="75">
        <v>2014</v>
      </c>
      <c r="K486" s="19" t="s">
        <v>4</v>
      </c>
      <c r="L486" s="86" t="s">
        <v>23</v>
      </c>
      <c r="M486" s="24">
        <v>12471</v>
      </c>
      <c r="N486" s="13" t="s">
        <v>25</v>
      </c>
      <c r="O486" s="54" t="s">
        <v>13</v>
      </c>
      <c r="P486" s="12">
        <v>0</v>
      </c>
      <c r="Q486" s="59"/>
      <c r="R486" s="59"/>
      <c r="T486" s="8">
        <f t="shared" si="40"/>
        <v>1</v>
      </c>
      <c r="U486" s="17">
        <f t="shared" si="41"/>
        <v>0</v>
      </c>
      <c r="V486" s="17"/>
      <c r="W486" s="19" t="str">
        <f t="shared" si="42"/>
        <v>CPP_006818</v>
      </c>
      <c r="X486" s="8">
        <f>_xlfn.COUNTIFS($L$2:$L49700,W486)</f>
        <v>1</v>
      </c>
    </row>
    <row r="487" spans="10:24" ht="13.5">
      <c r="J487" s="78">
        <v>2014</v>
      </c>
      <c r="K487" s="81" t="s">
        <v>4</v>
      </c>
      <c r="L487" s="65" t="s">
        <v>1025</v>
      </c>
      <c r="M487" s="24">
        <v>999</v>
      </c>
      <c r="N487" s="52" t="s">
        <v>25</v>
      </c>
      <c r="O487" s="33" t="s">
        <v>13</v>
      </c>
      <c r="P487" s="12">
        <v>0</v>
      </c>
      <c r="Q487" s="59" t="s">
        <v>495</v>
      </c>
      <c r="R487" s="59"/>
      <c r="T487" s="8">
        <f t="shared" si="40"/>
        <v>1</v>
      </c>
      <c r="U487" s="17">
        <f t="shared" si="41"/>
        <v>0</v>
      </c>
      <c r="V487" s="17"/>
      <c r="W487" s="19" t="str">
        <f t="shared" si="42"/>
        <v>CPP_006819</v>
      </c>
      <c r="X487" s="8">
        <f>_xlfn.COUNTIFS($L$2:$L49701,W487)</f>
        <v>1</v>
      </c>
    </row>
    <row r="488" spans="10:24" ht="13.5">
      <c r="J488" s="78">
        <v>2014</v>
      </c>
      <c r="K488" s="81" t="s">
        <v>4</v>
      </c>
      <c r="L488" s="65" t="s">
        <v>958</v>
      </c>
      <c r="M488" s="24">
        <v>999</v>
      </c>
      <c r="N488" s="52" t="s">
        <v>25</v>
      </c>
      <c r="O488" s="33" t="s">
        <v>13</v>
      </c>
      <c r="P488" s="12">
        <v>0</v>
      </c>
      <c r="Q488" s="59" t="s">
        <v>959</v>
      </c>
      <c r="R488" s="59"/>
      <c r="T488" s="8">
        <f t="shared" si="40"/>
        <v>1</v>
      </c>
      <c r="U488" s="17">
        <f t="shared" si="41"/>
        <v>0</v>
      </c>
      <c r="V488" s="17"/>
      <c r="W488" s="19" t="str">
        <f t="shared" si="42"/>
        <v>CPP_006820</v>
      </c>
      <c r="X488" s="8">
        <f>_xlfn.COUNTIFS($L$2:$L49702,W488)</f>
        <v>1</v>
      </c>
    </row>
    <row r="489" spans="10:24" ht="13.5">
      <c r="J489" s="78">
        <v>2014</v>
      </c>
      <c r="K489" s="81" t="s">
        <v>4</v>
      </c>
      <c r="L489" s="65" t="s">
        <v>984</v>
      </c>
      <c r="M489" s="24">
        <v>999</v>
      </c>
      <c r="N489" s="52" t="s">
        <v>25</v>
      </c>
      <c r="O489" s="33" t="s">
        <v>13</v>
      </c>
      <c r="P489" s="12">
        <v>0</v>
      </c>
      <c r="Q489" s="59" t="s">
        <v>495</v>
      </c>
      <c r="R489" s="59"/>
      <c r="T489" s="8">
        <f t="shared" si="40"/>
        <v>1</v>
      </c>
      <c r="U489" s="17">
        <f t="shared" si="41"/>
        <v>0</v>
      </c>
      <c r="V489" s="17"/>
      <c r="W489" s="19" t="str">
        <f t="shared" si="42"/>
        <v>CPP_006821</v>
      </c>
      <c r="X489" s="8">
        <f>_xlfn.COUNTIFS($L$2:$L49703,W489)</f>
        <v>1</v>
      </c>
    </row>
    <row r="490" spans="10:24" ht="13.5">
      <c r="J490" s="75">
        <v>2014</v>
      </c>
      <c r="K490" s="80" t="s">
        <v>4</v>
      </c>
      <c r="L490" s="86" t="s">
        <v>335</v>
      </c>
      <c r="M490" s="23">
        <v>8183</v>
      </c>
      <c r="N490" s="13" t="s">
        <v>25</v>
      </c>
      <c r="O490" s="54" t="s">
        <v>13</v>
      </c>
      <c r="P490" s="12">
        <v>0</v>
      </c>
      <c r="Q490" s="59"/>
      <c r="R490" s="59"/>
      <c r="T490" s="8">
        <f t="shared" si="40"/>
        <v>1</v>
      </c>
      <c r="U490" s="17">
        <f t="shared" si="41"/>
        <v>0</v>
      </c>
      <c r="V490" s="17"/>
      <c r="W490" s="19" t="str">
        <f t="shared" si="42"/>
        <v>CPP_006822</v>
      </c>
      <c r="X490" s="8">
        <f>_xlfn.COUNTIFS($L$2:$L49704,W490)</f>
        <v>1</v>
      </c>
    </row>
    <row r="491" spans="10:24" ht="13.5">
      <c r="J491" s="78">
        <v>2014</v>
      </c>
      <c r="K491" s="81" t="s">
        <v>4</v>
      </c>
      <c r="L491" s="65" t="s">
        <v>1052</v>
      </c>
      <c r="M491" s="24">
        <v>999</v>
      </c>
      <c r="N491" s="52" t="s">
        <v>25</v>
      </c>
      <c r="O491" s="33" t="s">
        <v>13</v>
      </c>
      <c r="P491" s="12">
        <v>0</v>
      </c>
      <c r="Q491" s="59" t="s">
        <v>967</v>
      </c>
      <c r="R491" s="59"/>
      <c r="T491" s="8">
        <f t="shared" si="40"/>
        <v>1</v>
      </c>
      <c r="U491" s="17">
        <f t="shared" si="41"/>
        <v>0</v>
      </c>
      <c r="V491" s="17"/>
      <c r="W491" s="19" t="str">
        <f t="shared" si="42"/>
        <v>CPP_006824</v>
      </c>
      <c r="X491" s="8">
        <f>_xlfn.COUNTIFS($L$2:$L49705,W491)</f>
        <v>1</v>
      </c>
    </row>
    <row r="492" spans="10:24" ht="13.5">
      <c r="J492" s="75">
        <v>2014</v>
      </c>
      <c r="K492" s="19" t="s">
        <v>4</v>
      </c>
      <c r="L492" s="86" t="s">
        <v>528</v>
      </c>
      <c r="M492" s="24">
        <v>9593</v>
      </c>
      <c r="N492" s="13" t="s">
        <v>25</v>
      </c>
      <c r="O492" s="54" t="s">
        <v>13</v>
      </c>
      <c r="P492" s="12">
        <v>0</v>
      </c>
      <c r="Q492" s="99"/>
      <c r="R492" s="99"/>
      <c r="T492" s="8">
        <f t="shared" si="40"/>
        <v>1</v>
      </c>
      <c r="U492" s="17">
        <f t="shared" si="41"/>
        <v>0</v>
      </c>
      <c r="V492" s="17"/>
      <c r="W492" s="19" t="str">
        <f t="shared" si="42"/>
        <v>CPP_006825</v>
      </c>
      <c r="X492" s="8">
        <f>_xlfn.COUNTIFS($L$2:$L49706,W492)</f>
        <v>1</v>
      </c>
    </row>
    <row r="493" spans="10:24" ht="13.5">
      <c r="J493" s="78">
        <v>2014</v>
      </c>
      <c r="K493" s="81" t="s">
        <v>4</v>
      </c>
      <c r="L493" s="65" t="s">
        <v>985</v>
      </c>
      <c r="M493" s="24">
        <v>999</v>
      </c>
      <c r="N493" s="52" t="s">
        <v>25</v>
      </c>
      <c r="O493" s="33" t="s">
        <v>13</v>
      </c>
      <c r="P493" s="12">
        <v>0</v>
      </c>
      <c r="Q493" s="59" t="s">
        <v>986</v>
      </c>
      <c r="R493" s="59"/>
      <c r="T493" s="8">
        <f t="shared" si="40"/>
        <v>1</v>
      </c>
      <c r="U493" s="17">
        <f t="shared" si="41"/>
        <v>0</v>
      </c>
      <c r="V493" s="17"/>
      <c r="W493" s="19" t="str">
        <f t="shared" si="42"/>
        <v>CPP_006833</v>
      </c>
      <c r="X493" s="8">
        <f>_xlfn.COUNTIFS($L$2:$L49707,W493)</f>
        <v>1</v>
      </c>
    </row>
    <row r="494" spans="10:24" ht="13.5">
      <c r="J494" s="75">
        <v>2014</v>
      </c>
      <c r="K494" s="80" t="s">
        <v>4</v>
      </c>
      <c r="L494" s="87" t="s">
        <v>196</v>
      </c>
      <c r="M494" s="23">
        <v>5248</v>
      </c>
      <c r="N494" s="13" t="s">
        <v>25</v>
      </c>
      <c r="O494" s="54" t="s">
        <v>13</v>
      </c>
      <c r="P494" s="12">
        <v>0</v>
      </c>
      <c r="Q494" s="59"/>
      <c r="R494" s="59"/>
      <c r="T494" s="8">
        <f t="shared" si="40"/>
        <v>1</v>
      </c>
      <c r="U494" s="17">
        <f t="shared" si="41"/>
        <v>0</v>
      </c>
      <c r="V494" s="17"/>
      <c r="W494" s="19" t="str">
        <f t="shared" si="42"/>
        <v>CPP_006837</v>
      </c>
      <c r="X494" s="8">
        <f>_xlfn.COUNTIFS($L$2:$L49708,W494)</f>
        <v>1</v>
      </c>
    </row>
    <row r="495" spans="10:24" ht="13.5">
      <c r="J495" s="75">
        <v>2014</v>
      </c>
      <c r="K495" s="80" t="s">
        <v>4</v>
      </c>
      <c r="L495" s="87" t="s">
        <v>197</v>
      </c>
      <c r="M495" s="23">
        <v>5024</v>
      </c>
      <c r="N495" s="13" t="s">
        <v>25</v>
      </c>
      <c r="O495" s="54" t="s">
        <v>13</v>
      </c>
      <c r="P495" s="12">
        <v>0</v>
      </c>
      <c r="Q495" s="59"/>
      <c r="R495" s="59"/>
      <c r="T495" s="8">
        <f t="shared" si="40"/>
        <v>1</v>
      </c>
      <c r="U495" s="17">
        <f t="shared" si="41"/>
        <v>0</v>
      </c>
      <c r="V495" s="17"/>
      <c r="W495" s="19" t="str">
        <f t="shared" si="42"/>
        <v>CPP_006838</v>
      </c>
      <c r="X495" s="8">
        <f>_xlfn.COUNTIFS($L$2:$L49709,W495)</f>
        <v>1</v>
      </c>
    </row>
    <row r="496" spans="10:24" ht="13.5">
      <c r="J496" s="78">
        <v>2014</v>
      </c>
      <c r="K496" s="81" t="s">
        <v>4</v>
      </c>
      <c r="L496" s="65" t="s">
        <v>1009</v>
      </c>
      <c r="M496" s="24">
        <v>999</v>
      </c>
      <c r="N496" s="52" t="s">
        <v>25</v>
      </c>
      <c r="O496" s="33" t="s">
        <v>13</v>
      </c>
      <c r="P496" s="12">
        <v>0</v>
      </c>
      <c r="Q496" s="59" t="s">
        <v>893</v>
      </c>
      <c r="R496" s="59"/>
      <c r="T496" s="8">
        <f t="shared" si="40"/>
        <v>1</v>
      </c>
      <c r="U496" s="17">
        <f t="shared" si="41"/>
        <v>0</v>
      </c>
      <c r="V496" s="17"/>
      <c r="W496" s="19" t="str">
        <f t="shared" si="42"/>
        <v>CPP_006839</v>
      </c>
      <c r="X496" s="8">
        <f>_xlfn.COUNTIFS($L$2:$L49710,W496)</f>
        <v>1</v>
      </c>
    </row>
    <row r="497" spans="10:24" ht="13.5">
      <c r="J497" s="75">
        <v>2014</v>
      </c>
      <c r="K497" s="80" t="s">
        <v>4</v>
      </c>
      <c r="L497" s="87" t="s">
        <v>198</v>
      </c>
      <c r="M497" s="23">
        <v>8049</v>
      </c>
      <c r="N497" s="13" t="s">
        <v>25</v>
      </c>
      <c r="O497" s="54" t="s">
        <v>13</v>
      </c>
      <c r="P497" s="12">
        <v>0</v>
      </c>
      <c r="Q497" s="59"/>
      <c r="R497" s="59"/>
      <c r="T497" s="8">
        <f t="shared" si="40"/>
        <v>1</v>
      </c>
      <c r="U497" s="17">
        <f t="shared" si="41"/>
        <v>0</v>
      </c>
      <c r="V497" s="17"/>
      <c r="W497" s="19" t="str">
        <f t="shared" si="42"/>
        <v>CPP_006853</v>
      </c>
      <c r="X497" s="8">
        <f>_xlfn.COUNTIFS($L$2:$L49711,W497)</f>
        <v>1</v>
      </c>
    </row>
    <row r="498" spans="10:24" ht="13.5">
      <c r="J498" s="78">
        <v>2014</v>
      </c>
      <c r="K498" s="81" t="s">
        <v>4</v>
      </c>
      <c r="L498" s="65" t="s">
        <v>1041</v>
      </c>
      <c r="M498" s="24">
        <v>999</v>
      </c>
      <c r="N498" s="52" t="s">
        <v>25</v>
      </c>
      <c r="O498" s="33" t="s">
        <v>13</v>
      </c>
      <c r="P498" s="12">
        <v>0</v>
      </c>
      <c r="Q498" s="59" t="s">
        <v>430</v>
      </c>
      <c r="R498" s="59"/>
      <c r="T498" s="8">
        <f t="shared" si="40"/>
        <v>1</v>
      </c>
      <c r="U498" s="17">
        <f t="shared" si="41"/>
        <v>0</v>
      </c>
      <c r="V498" s="17"/>
      <c r="W498" s="19" t="str">
        <f t="shared" si="42"/>
        <v>CPP_006854</v>
      </c>
      <c r="X498" s="8">
        <f>_xlfn.COUNTIFS($L$2:$L49712,W498)</f>
        <v>1</v>
      </c>
    </row>
    <row r="499" spans="10:24" ht="13.5">
      <c r="J499" s="78">
        <v>2014</v>
      </c>
      <c r="K499" s="81" t="s">
        <v>4</v>
      </c>
      <c r="L499" s="65" t="s">
        <v>1042</v>
      </c>
      <c r="M499" s="24">
        <v>999</v>
      </c>
      <c r="N499" s="52" t="s">
        <v>25</v>
      </c>
      <c r="O499" s="33" t="s">
        <v>13</v>
      </c>
      <c r="P499" s="12">
        <v>0</v>
      </c>
      <c r="Q499" s="59" t="s">
        <v>430</v>
      </c>
      <c r="R499" s="59"/>
      <c r="T499" s="8">
        <f t="shared" si="40"/>
        <v>1</v>
      </c>
      <c r="U499" s="17">
        <f t="shared" si="41"/>
        <v>0</v>
      </c>
      <c r="V499" s="17"/>
      <c r="W499" s="19" t="str">
        <f t="shared" si="42"/>
        <v>CPP_006855</v>
      </c>
      <c r="X499" s="8">
        <f>_xlfn.COUNTIFS($L$2:$L49713,W499)</f>
        <v>1</v>
      </c>
    </row>
    <row r="500" spans="10:24" ht="13.5">
      <c r="J500" s="75">
        <v>2014</v>
      </c>
      <c r="K500" s="80" t="s">
        <v>4</v>
      </c>
      <c r="L500" s="86" t="s">
        <v>199</v>
      </c>
      <c r="M500" s="23">
        <v>8634</v>
      </c>
      <c r="N500" s="13" t="s">
        <v>25</v>
      </c>
      <c r="O500" s="54" t="s">
        <v>13</v>
      </c>
      <c r="P500" s="12">
        <v>0</v>
      </c>
      <c r="Q500" s="59"/>
      <c r="R500" s="59"/>
      <c r="T500" s="8">
        <f t="shared" si="40"/>
        <v>1</v>
      </c>
      <c r="U500" s="17">
        <f t="shared" si="41"/>
        <v>0</v>
      </c>
      <c r="V500" s="17"/>
      <c r="W500" s="19" t="str">
        <f t="shared" si="42"/>
        <v>CPP_006856</v>
      </c>
      <c r="X500" s="8">
        <f>_xlfn.COUNTIFS($L$2:$L49714,W500)</f>
        <v>1</v>
      </c>
    </row>
    <row r="501" spans="10:24" ht="13.5">
      <c r="J501" s="75">
        <v>2014</v>
      </c>
      <c r="K501" s="80" t="s">
        <v>4</v>
      </c>
      <c r="L501" s="86" t="s">
        <v>336</v>
      </c>
      <c r="M501" s="23">
        <v>14075</v>
      </c>
      <c r="N501" s="13" t="s">
        <v>25</v>
      </c>
      <c r="O501" s="54" t="s">
        <v>13</v>
      </c>
      <c r="P501" s="12">
        <v>0</v>
      </c>
      <c r="Q501" s="59"/>
      <c r="R501" s="59"/>
      <c r="T501" s="8">
        <f t="shared" si="40"/>
        <v>1</v>
      </c>
      <c r="U501" s="17">
        <f t="shared" si="41"/>
        <v>0</v>
      </c>
      <c r="V501" s="17"/>
      <c r="W501" s="19" t="str">
        <f t="shared" si="42"/>
        <v>CPP_006857</v>
      </c>
      <c r="X501" s="8">
        <f>_xlfn.COUNTIFS($L$2:$L49715,W501)</f>
        <v>1</v>
      </c>
    </row>
    <row r="502" spans="10:24" ht="13.5">
      <c r="J502" s="78">
        <v>2014</v>
      </c>
      <c r="K502" s="81" t="s">
        <v>4</v>
      </c>
      <c r="L502" s="65" t="s">
        <v>1001</v>
      </c>
      <c r="M502" s="24">
        <v>999</v>
      </c>
      <c r="N502" s="52" t="s">
        <v>25</v>
      </c>
      <c r="O502" s="33" t="s">
        <v>13</v>
      </c>
      <c r="P502" s="12">
        <v>0</v>
      </c>
      <c r="Q502" s="59" t="s">
        <v>597</v>
      </c>
      <c r="R502" s="59"/>
      <c r="T502" s="8">
        <f t="shared" si="40"/>
        <v>1</v>
      </c>
      <c r="U502" s="17">
        <f t="shared" si="41"/>
        <v>0</v>
      </c>
      <c r="V502" s="17"/>
      <c r="W502" s="19" t="str">
        <f t="shared" si="42"/>
        <v>CPP_006858</v>
      </c>
      <c r="X502" s="8">
        <f>_xlfn.COUNTIFS($L$2:$L49716,W502)</f>
        <v>1</v>
      </c>
    </row>
    <row r="503" spans="10:24" ht="13.5">
      <c r="J503" s="75">
        <v>2014</v>
      </c>
      <c r="K503" s="80" t="s">
        <v>4</v>
      </c>
      <c r="L503" s="86" t="s">
        <v>125</v>
      </c>
      <c r="M503" s="23">
        <v>27700</v>
      </c>
      <c r="N503" s="13" t="s">
        <v>25</v>
      </c>
      <c r="O503" s="54" t="s">
        <v>13</v>
      </c>
      <c r="P503" s="12">
        <v>0</v>
      </c>
      <c r="Q503" s="59" t="s">
        <v>475</v>
      </c>
      <c r="R503" s="59"/>
      <c r="T503" s="8">
        <f t="shared" si="40"/>
        <v>1</v>
      </c>
      <c r="U503" s="17">
        <f t="shared" si="41"/>
        <v>0</v>
      </c>
      <c r="V503" s="17"/>
      <c r="W503" s="19" t="str">
        <f t="shared" si="42"/>
        <v>CPP_006859</v>
      </c>
      <c r="X503" s="8">
        <f>_xlfn.COUNTIFS($L$2:$L49717,W503)</f>
        <v>1</v>
      </c>
    </row>
    <row r="504" spans="10:24" ht="13.5">
      <c r="J504" s="78">
        <v>2014</v>
      </c>
      <c r="K504" s="81" t="s">
        <v>4</v>
      </c>
      <c r="L504" s="65" t="s">
        <v>1000</v>
      </c>
      <c r="M504" s="24">
        <v>999</v>
      </c>
      <c r="N504" s="52" t="s">
        <v>25</v>
      </c>
      <c r="O504" s="33" t="s">
        <v>13</v>
      </c>
      <c r="P504" s="12">
        <v>0</v>
      </c>
      <c r="Q504" s="59" t="s">
        <v>430</v>
      </c>
      <c r="R504" s="59"/>
      <c r="T504" s="8">
        <f t="shared" si="40"/>
        <v>1</v>
      </c>
      <c r="U504" s="17">
        <f t="shared" si="41"/>
        <v>0</v>
      </c>
      <c r="V504" s="17"/>
      <c r="W504" s="19" t="str">
        <f t="shared" si="42"/>
        <v>CPP_006860</v>
      </c>
      <c r="X504" s="8">
        <f>_xlfn.COUNTIFS($L$2:$L49718,W504)</f>
        <v>1</v>
      </c>
    </row>
    <row r="505" spans="10:24" ht="13.5">
      <c r="J505" s="75">
        <v>2014</v>
      </c>
      <c r="K505" s="19" t="s">
        <v>4</v>
      </c>
      <c r="L505" s="86" t="s">
        <v>195</v>
      </c>
      <c r="M505" s="24">
        <v>3000</v>
      </c>
      <c r="N505" s="13" t="s">
        <v>14</v>
      </c>
      <c r="O505" s="54" t="s">
        <v>13</v>
      </c>
      <c r="P505" s="12">
        <v>0</v>
      </c>
      <c r="Q505" s="59"/>
      <c r="R505" s="59"/>
      <c r="T505" s="8">
        <f t="shared" si="40"/>
        <v>1</v>
      </c>
      <c r="U505" s="17">
        <f t="shared" si="41"/>
        <v>0</v>
      </c>
      <c r="V505" s="17"/>
      <c r="W505" s="19" t="str">
        <f t="shared" si="42"/>
        <v>CPP_006861</v>
      </c>
      <c r="X505" s="8">
        <f>_xlfn.COUNTIFS($L$2:$L49719,W505)</f>
        <v>1</v>
      </c>
    </row>
    <row r="506" spans="10:24" ht="13.5">
      <c r="J506" s="75">
        <v>2014</v>
      </c>
      <c r="K506" s="19" t="s">
        <v>4</v>
      </c>
      <c r="L506" s="86" t="s">
        <v>194</v>
      </c>
      <c r="M506" s="24">
        <v>1000</v>
      </c>
      <c r="N506" s="13" t="s">
        <v>14</v>
      </c>
      <c r="O506" s="54" t="s">
        <v>13</v>
      </c>
      <c r="P506" s="12">
        <v>0</v>
      </c>
      <c r="Q506" s="59"/>
      <c r="R506" s="59"/>
      <c r="T506" s="8">
        <f t="shared" si="40"/>
        <v>1</v>
      </c>
      <c r="U506" s="17">
        <f t="shared" si="41"/>
        <v>0</v>
      </c>
      <c r="V506" s="17"/>
      <c r="W506" s="19" t="str">
        <f t="shared" si="42"/>
        <v>CPP_006867</v>
      </c>
      <c r="X506" s="8">
        <f>_xlfn.COUNTIFS($L$2:$L49720,W506)</f>
        <v>1</v>
      </c>
    </row>
    <row r="507" spans="10:24" ht="13.5">
      <c r="J507" s="78">
        <v>2014</v>
      </c>
      <c r="K507" s="81" t="s">
        <v>4</v>
      </c>
      <c r="L507" s="65" t="s">
        <v>1015</v>
      </c>
      <c r="M507" s="24">
        <v>999</v>
      </c>
      <c r="N507" s="52" t="s">
        <v>25</v>
      </c>
      <c r="O507" s="33" t="s">
        <v>13</v>
      </c>
      <c r="P507" s="12">
        <v>0</v>
      </c>
      <c r="Q507" s="59" t="s">
        <v>495</v>
      </c>
      <c r="R507" s="59"/>
      <c r="T507" s="8">
        <f t="shared" si="40"/>
        <v>1</v>
      </c>
      <c r="U507" s="17">
        <f t="shared" si="41"/>
        <v>0</v>
      </c>
      <c r="V507" s="17"/>
      <c r="W507" s="19" t="str">
        <f t="shared" si="42"/>
        <v>CPP_006874</v>
      </c>
      <c r="X507" s="8">
        <f>_xlfn.COUNTIFS($L$2:$L49721,W507)</f>
        <v>1</v>
      </c>
    </row>
    <row r="508" spans="10:24" ht="13.5">
      <c r="J508" s="78">
        <v>2014</v>
      </c>
      <c r="K508" s="81" t="s">
        <v>4</v>
      </c>
      <c r="L508" s="65" t="s">
        <v>892</v>
      </c>
      <c r="M508" s="24">
        <v>999</v>
      </c>
      <c r="N508" s="52" t="s">
        <v>25</v>
      </c>
      <c r="O508" s="33" t="s">
        <v>13</v>
      </c>
      <c r="P508" s="12">
        <v>0</v>
      </c>
      <c r="Q508" s="59" t="s">
        <v>893</v>
      </c>
      <c r="R508" s="59"/>
      <c r="T508" s="8">
        <f t="shared" si="40"/>
        <v>1</v>
      </c>
      <c r="U508" s="17">
        <f t="shared" si="41"/>
        <v>0</v>
      </c>
      <c r="V508" s="17"/>
      <c r="W508" s="19" t="str">
        <f t="shared" si="42"/>
        <v>CPP_006875</v>
      </c>
      <c r="X508" s="8">
        <f>_xlfn.COUNTIFS($L$2:$L49722,W508)</f>
        <v>1</v>
      </c>
    </row>
    <row r="509" spans="10:24" ht="13.5">
      <c r="J509" s="78">
        <v>2014</v>
      </c>
      <c r="K509" s="81" t="s">
        <v>4</v>
      </c>
      <c r="L509" s="65" t="s">
        <v>1026</v>
      </c>
      <c r="M509" s="24">
        <v>999</v>
      </c>
      <c r="N509" s="52" t="s">
        <v>25</v>
      </c>
      <c r="O509" s="33" t="s">
        <v>13</v>
      </c>
      <c r="P509" s="12">
        <v>0</v>
      </c>
      <c r="Q509" s="59" t="s">
        <v>699</v>
      </c>
      <c r="R509" s="59"/>
      <c r="T509" s="8">
        <f t="shared" si="40"/>
        <v>1</v>
      </c>
      <c r="U509" s="17">
        <f t="shared" si="41"/>
        <v>0</v>
      </c>
      <c r="V509" s="17"/>
      <c r="W509" s="19" t="str">
        <f t="shared" si="42"/>
        <v>CPP_006884</v>
      </c>
      <c r="X509" s="8">
        <f>_xlfn.COUNTIFS($L$2:$L49723,W509)</f>
        <v>1</v>
      </c>
    </row>
    <row r="510" spans="10:24" ht="13.5">
      <c r="J510" s="78">
        <v>2014</v>
      </c>
      <c r="K510" s="81" t="s">
        <v>4</v>
      </c>
      <c r="L510" s="65" t="s">
        <v>916</v>
      </c>
      <c r="M510" s="24">
        <v>999</v>
      </c>
      <c r="N510" s="52" t="s">
        <v>25</v>
      </c>
      <c r="O510" s="33" t="s">
        <v>13</v>
      </c>
      <c r="P510" s="12">
        <v>0</v>
      </c>
      <c r="Q510" s="59" t="s">
        <v>917</v>
      </c>
      <c r="R510" s="59"/>
      <c r="T510" s="8">
        <f t="shared" si="40"/>
        <v>1</v>
      </c>
      <c r="U510" s="17">
        <f t="shared" si="41"/>
        <v>0</v>
      </c>
      <c r="V510" s="17"/>
      <c r="W510" s="19" t="str">
        <f t="shared" si="42"/>
        <v>CPP_006885</v>
      </c>
      <c r="X510" s="8">
        <f>_xlfn.COUNTIFS($L$2:$L49724,W510)</f>
        <v>1</v>
      </c>
    </row>
    <row r="511" spans="10:24" ht="13.5">
      <c r="J511" s="78">
        <v>2014</v>
      </c>
      <c r="K511" s="81" t="s">
        <v>4</v>
      </c>
      <c r="L511" s="89" t="s">
        <v>885</v>
      </c>
      <c r="M511" s="24">
        <v>999</v>
      </c>
      <c r="N511" s="52" t="s">
        <v>14</v>
      </c>
      <c r="O511" s="33" t="s">
        <v>13</v>
      </c>
      <c r="P511" s="12">
        <v>0</v>
      </c>
      <c r="Q511" s="59"/>
      <c r="R511" s="59"/>
      <c r="T511" s="8">
        <f t="shared" si="40"/>
        <v>1</v>
      </c>
      <c r="U511" s="17">
        <f t="shared" si="41"/>
        <v>0</v>
      </c>
      <c r="V511" s="17"/>
      <c r="W511" s="19" t="str">
        <f t="shared" si="42"/>
        <v>CPP_006887</v>
      </c>
      <c r="X511" s="8">
        <f>_xlfn.COUNTIFS($L$2:$L49725,W511)</f>
        <v>1</v>
      </c>
    </row>
    <row r="512" spans="10:24" ht="13.5">
      <c r="J512" s="78">
        <v>2014</v>
      </c>
      <c r="K512" s="81" t="s">
        <v>4</v>
      </c>
      <c r="L512" s="65" t="s">
        <v>898</v>
      </c>
      <c r="M512" s="24">
        <v>999</v>
      </c>
      <c r="N512" s="52" t="s">
        <v>25</v>
      </c>
      <c r="O512" s="33" t="s">
        <v>13</v>
      </c>
      <c r="P512" s="12">
        <v>0</v>
      </c>
      <c r="Q512" s="59" t="s">
        <v>899</v>
      </c>
      <c r="R512" s="59"/>
      <c r="T512" s="8">
        <f t="shared" si="40"/>
        <v>1</v>
      </c>
      <c r="U512" s="17">
        <f t="shared" si="41"/>
        <v>0</v>
      </c>
      <c r="V512" s="17"/>
      <c r="W512" s="19" t="str">
        <f t="shared" si="42"/>
        <v>CPP_006890</v>
      </c>
      <c r="X512" s="8">
        <f>_xlfn.COUNTIFS($L$2:$L49726,W512)</f>
        <v>1</v>
      </c>
    </row>
    <row r="513" spans="10:24" ht="13.5">
      <c r="J513" s="78">
        <v>2014</v>
      </c>
      <c r="K513" s="81" t="s">
        <v>4</v>
      </c>
      <c r="L513" s="65" t="s">
        <v>900</v>
      </c>
      <c r="M513" s="24">
        <v>999</v>
      </c>
      <c r="N513" s="52" t="s">
        <v>25</v>
      </c>
      <c r="O513" s="33" t="s">
        <v>13</v>
      </c>
      <c r="P513" s="12">
        <v>0</v>
      </c>
      <c r="Q513" s="59" t="s">
        <v>899</v>
      </c>
      <c r="R513" s="59"/>
      <c r="T513" s="8">
        <f t="shared" si="40"/>
        <v>1</v>
      </c>
      <c r="U513" s="17">
        <f t="shared" si="41"/>
        <v>0</v>
      </c>
      <c r="V513" s="17"/>
      <c r="W513" s="19" t="str">
        <f t="shared" si="42"/>
        <v>CPP_006891</v>
      </c>
      <c r="X513" s="8">
        <f>_xlfn.COUNTIFS($L$2:$L49727,W513)</f>
        <v>1</v>
      </c>
    </row>
    <row r="514" spans="10:24" ht="13.5">
      <c r="J514" s="75">
        <v>2014</v>
      </c>
      <c r="K514" s="80" t="s">
        <v>4</v>
      </c>
      <c r="L514" s="86" t="s">
        <v>337</v>
      </c>
      <c r="M514" s="23">
        <v>8729</v>
      </c>
      <c r="N514" s="13" t="s">
        <v>25</v>
      </c>
      <c r="O514" s="54" t="s">
        <v>13</v>
      </c>
      <c r="P514" s="12">
        <v>0</v>
      </c>
      <c r="Q514" s="59"/>
      <c r="R514" s="59"/>
      <c r="T514" s="8">
        <f aca="true" t="shared" si="43" ref="T514:T577">IF(L514="",0,1)</f>
        <v>1</v>
      </c>
      <c r="U514" s="17">
        <f t="shared" si="41"/>
        <v>0</v>
      </c>
      <c r="V514" s="17"/>
      <c r="W514" s="19" t="str">
        <f t="shared" si="42"/>
        <v>CPP_006892</v>
      </c>
      <c r="X514" s="8">
        <f>_xlfn.COUNTIFS($L$2:$L49728,W514)</f>
        <v>1</v>
      </c>
    </row>
    <row r="515" spans="10:24" ht="13.5">
      <c r="J515" s="78">
        <v>2014</v>
      </c>
      <c r="K515" s="81" t="s">
        <v>4</v>
      </c>
      <c r="L515" s="65" t="s">
        <v>897</v>
      </c>
      <c r="M515" s="24">
        <v>999</v>
      </c>
      <c r="N515" s="52" t="s">
        <v>25</v>
      </c>
      <c r="O515" s="33" t="s">
        <v>13</v>
      </c>
      <c r="P515" s="12">
        <v>0</v>
      </c>
      <c r="Q515" s="59" t="s">
        <v>895</v>
      </c>
      <c r="R515" s="59"/>
      <c r="T515" s="8">
        <f t="shared" si="43"/>
        <v>1</v>
      </c>
      <c r="U515" s="17">
        <f aca="true" t="shared" si="44" ref="U515:U578">IF(O515="NO",0,1)</f>
        <v>0</v>
      </c>
      <c r="V515" s="17"/>
      <c r="W515" s="19" t="str">
        <f t="shared" si="42"/>
        <v>CPP_006893</v>
      </c>
      <c r="X515" s="8">
        <f>_xlfn.COUNTIFS($L$2:$L49729,W515)</f>
        <v>1</v>
      </c>
    </row>
    <row r="516" spans="10:24" ht="13.5">
      <c r="J516" s="78">
        <v>2014</v>
      </c>
      <c r="K516" s="81" t="s">
        <v>4</v>
      </c>
      <c r="L516" s="89" t="s">
        <v>841</v>
      </c>
      <c r="M516" s="24">
        <v>999</v>
      </c>
      <c r="N516" s="52" t="s">
        <v>14</v>
      </c>
      <c r="O516" s="33" t="s">
        <v>13</v>
      </c>
      <c r="P516" s="12">
        <v>0</v>
      </c>
      <c r="Q516" s="59"/>
      <c r="R516" s="59"/>
      <c r="T516" s="8">
        <f t="shared" si="43"/>
        <v>1</v>
      </c>
      <c r="U516" s="17">
        <f t="shared" si="44"/>
        <v>0</v>
      </c>
      <c r="V516" s="17"/>
      <c r="W516" s="19" t="str">
        <f t="shared" si="42"/>
        <v>CPP_006913</v>
      </c>
      <c r="X516" s="8">
        <f>_xlfn.COUNTIFS($L$2:$L49730,W516)</f>
        <v>1</v>
      </c>
    </row>
    <row r="517" spans="10:24" ht="13.5">
      <c r="J517" s="74">
        <v>2014</v>
      </c>
      <c r="K517" s="80" t="s">
        <v>4</v>
      </c>
      <c r="L517" s="86" t="s">
        <v>322</v>
      </c>
      <c r="M517" s="23">
        <v>4500</v>
      </c>
      <c r="N517" s="11" t="s">
        <v>14</v>
      </c>
      <c r="O517" s="52" t="s">
        <v>13</v>
      </c>
      <c r="P517" s="12">
        <v>0</v>
      </c>
      <c r="Q517" s="59"/>
      <c r="R517" s="59"/>
      <c r="T517" s="8">
        <f t="shared" si="43"/>
        <v>1</v>
      </c>
      <c r="U517" s="17">
        <f t="shared" si="44"/>
        <v>0</v>
      </c>
      <c r="V517" s="17"/>
      <c r="W517" s="19" t="str">
        <f t="shared" si="42"/>
        <v>CPP_006915</v>
      </c>
      <c r="X517" s="8">
        <f>_xlfn.COUNTIFS($L$2:$L49731,W517)</f>
        <v>1</v>
      </c>
    </row>
    <row r="518" spans="10:24" ht="13.5">
      <c r="J518" s="77">
        <v>2014</v>
      </c>
      <c r="K518" s="81" t="s">
        <v>4</v>
      </c>
      <c r="L518" s="89" t="s">
        <v>829</v>
      </c>
      <c r="M518" s="11">
        <v>999</v>
      </c>
      <c r="N518" s="52" t="s">
        <v>14</v>
      </c>
      <c r="O518" s="33" t="s">
        <v>13</v>
      </c>
      <c r="P518" s="12">
        <v>0</v>
      </c>
      <c r="Q518" s="59"/>
      <c r="R518" s="59"/>
      <c r="T518" s="8">
        <f t="shared" si="43"/>
        <v>1</v>
      </c>
      <c r="U518" s="17">
        <f t="shared" si="44"/>
        <v>0</v>
      </c>
      <c r="V518" s="17"/>
      <c r="W518" s="19" t="str">
        <f t="shared" si="42"/>
        <v>CPP_006916</v>
      </c>
      <c r="X518" s="8">
        <f>_xlfn.COUNTIFS($L$2:$L49732,W518)</f>
        <v>1</v>
      </c>
    </row>
    <row r="519" spans="10:24" ht="13.5">
      <c r="J519" s="75">
        <v>2014</v>
      </c>
      <c r="K519" s="80" t="s">
        <v>4</v>
      </c>
      <c r="L519" s="86" t="s">
        <v>338</v>
      </c>
      <c r="M519" s="23">
        <v>27700</v>
      </c>
      <c r="N519" s="13" t="s">
        <v>25</v>
      </c>
      <c r="O519" s="54" t="s">
        <v>13</v>
      </c>
      <c r="P519" s="12">
        <v>0</v>
      </c>
      <c r="Q519" s="59" t="s">
        <v>475</v>
      </c>
      <c r="R519" s="59"/>
      <c r="T519" s="8">
        <f t="shared" si="43"/>
        <v>1</v>
      </c>
      <c r="U519" s="17">
        <f t="shared" si="44"/>
        <v>0</v>
      </c>
      <c r="V519" s="17"/>
      <c r="W519" s="19" t="str">
        <f t="shared" si="42"/>
        <v>CPP_006917</v>
      </c>
      <c r="X519" s="8">
        <f>_xlfn.COUNTIFS($L$2:$L49733,W519)</f>
        <v>1</v>
      </c>
    </row>
    <row r="520" spans="10:24" ht="13.5">
      <c r="J520" s="78">
        <v>2014</v>
      </c>
      <c r="K520" s="81" t="s">
        <v>4</v>
      </c>
      <c r="L520" s="65" t="s">
        <v>923</v>
      </c>
      <c r="M520" s="24">
        <v>999</v>
      </c>
      <c r="N520" s="52" t="s">
        <v>25</v>
      </c>
      <c r="O520" s="33" t="s">
        <v>13</v>
      </c>
      <c r="P520" s="12">
        <v>0</v>
      </c>
      <c r="Q520" s="59" t="s">
        <v>495</v>
      </c>
      <c r="R520" s="59"/>
      <c r="T520" s="8">
        <f t="shared" si="43"/>
        <v>1</v>
      </c>
      <c r="U520" s="17">
        <f t="shared" si="44"/>
        <v>0</v>
      </c>
      <c r="V520" s="17"/>
      <c r="W520" s="19" t="str">
        <f t="shared" si="42"/>
        <v>CPP_006918</v>
      </c>
      <c r="X520" s="8">
        <f>_xlfn.COUNTIFS($L$2:$L49734,W520)</f>
        <v>1</v>
      </c>
    </row>
    <row r="521" spans="10:24" ht="13.5">
      <c r="J521" s="78">
        <v>2014</v>
      </c>
      <c r="K521" s="81" t="s">
        <v>4</v>
      </c>
      <c r="L521" s="65" t="s">
        <v>922</v>
      </c>
      <c r="M521" s="24">
        <v>999</v>
      </c>
      <c r="N521" s="52" t="s">
        <v>25</v>
      </c>
      <c r="O521" s="33" t="s">
        <v>13</v>
      </c>
      <c r="P521" s="12">
        <v>0</v>
      </c>
      <c r="Q521" s="59" t="s">
        <v>495</v>
      </c>
      <c r="R521" s="59"/>
      <c r="T521" s="8">
        <f t="shared" si="43"/>
        <v>1</v>
      </c>
      <c r="U521" s="17">
        <f t="shared" si="44"/>
        <v>0</v>
      </c>
      <c r="V521" s="17"/>
      <c r="W521" s="19" t="str">
        <f t="shared" si="42"/>
        <v>CPP_006919</v>
      </c>
      <c r="X521" s="8">
        <f>_xlfn.COUNTIFS($L$2:$L49735,W521)</f>
        <v>1</v>
      </c>
    </row>
    <row r="522" spans="10:24" ht="13.5">
      <c r="J522" s="78">
        <v>2014</v>
      </c>
      <c r="K522" s="81" t="s">
        <v>4</v>
      </c>
      <c r="L522" s="65" t="s">
        <v>924</v>
      </c>
      <c r="M522" s="24">
        <v>999</v>
      </c>
      <c r="N522" s="52" t="s">
        <v>25</v>
      </c>
      <c r="O522" s="33" t="s">
        <v>13</v>
      </c>
      <c r="P522" s="12">
        <v>0</v>
      </c>
      <c r="Q522" s="59" t="s">
        <v>893</v>
      </c>
      <c r="R522" s="59"/>
      <c r="T522" s="8">
        <f t="shared" si="43"/>
        <v>1</v>
      </c>
      <c r="U522" s="17">
        <f t="shared" si="44"/>
        <v>0</v>
      </c>
      <c r="V522" s="17"/>
      <c r="W522" s="19" t="str">
        <f t="shared" si="42"/>
        <v>CPP_006920</v>
      </c>
      <c r="X522" s="8">
        <f>_xlfn.COUNTIFS($L$2:$L49736,W522)</f>
        <v>1</v>
      </c>
    </row>
    <row r="523" spans="10:24" ht="13.5">
      <c r="J523" s="78">
        <v>2014</v>
      </c>
      <c r="K523" s="81" t="s">
        <v>4</v>
      </c>
      <c r="L523" s="65" t="s">
        <v>907</v>
      </c>
      <c r="M523" s="24">
        <v>999</v>
      </c>
      <c r="N523" s="52" t="s">
        <v>25</v>
      </c>
      <c r="O523" s="33" t="s">
        <v>13</v>
      </c>
      <c r="P523" s="12">
        <v>0</v>
      </c>
      <c r="Q523" s="59" t="s">
        <v>893</v>
      </c>
      <c r="R523" s="59"/>
      <c r="T523" s="8">
        <f t="shared" si="43"/>
        <v>1</v>
      </c>
      <c r="U523" s="17">
        <f t="shared" si="44"/>
        <v>0</v>
      </c>
      <c r="V523" s="17"/>
      <c r="W523" s="19" t="str">
        <f t="shared" si="42"/>
        <v>CPP_006921</v>
      </c>
      <c r="X523" s="8">
        <f>_xlfn.COUNTIFS($L$2:$L49737,W523)</f>
        <v>1</v>
      </c>
    </row>
    <row r="524" spans="10:24" ht="13.5">
      <c r="J524" s="78">
        <v>2014</v>
      </c>
      <c r="K524" s="81" t="s">
        <v>4</v>
      </c>
      <c r="L524" s="65" t="s">
        <v>927</v>
      </c>
      <c r="M524" s="24">
        <v>999</v>
      </c>
      <c r="N524" s="52" t="s">
        <v>25</v>
      </c>
      <c r="O524" s="33" t="s">
        <v>13</v>
      </c>
      <c r="P524" s="12">
        <v>0</v>
      </c>
      <c r="Q524" s="59" t="s">
        <v>928</v>
      </c>
      <c r="R524" s="59"/>
      <c r="T524" s="8">
        <f t="shared" si="43"/>
        <v>1</v>
      </c>
      <c r="U524" s="17">
        <f t="shared" si="44"/>
        <v>0</v>
      </c>
      <c r="V524" s="17"/>
      <c r="W524" s="19" t="str">
        <f t="shared" si="42"/>
        <v>CPP_006922</v>
      </c>
      <c r="X524" s="8">
        <f>_xlfn.COUNTIFS($L$2:$L49738,W524)</f>
        <v>1</v>
      </c>
    </row>
    <row r="525" spans="10:24" ht="13.5">
      <c r="J525" s="78">
        <v>2014</v>
      </c>
      <c r="K525" s="81" t="s">
        <v>4</v>
      </c>
      <c r="L525" s="65" t="s">
        <v>925</v>
      </c>
      <c r="M525" s="24">
        <v>999</v>
      </c>
      <c r="N525" s="52" t="s">
        <v>25</v>
      </c>
      <c r="O525" s="33" t="s">
        <v>13</v>
      </c>
      <c r="P525" s="12">
        <v>0</v>
      </c>
      <c r="Q525" s="59" t="s">
        <v>495</v>
      </c>
      <c r="R525" s="59"/>
      <c r="T525" s="8">
        <f t="shared" si="43"/>
        <v>1</v>
      </c>
      <c r="U525" s="17">
        <f t="shared" si="44"/>
        <v>0</v>
      </c>
      <c r="V525" s="17"/>
      <c r="W525" s="19" t="str">
        <f t="shared" si="42"/>
        <v>CPP_006923</v>
      </c>
      <c r="X525" s="8">
        <f>_xlfn.COUNTIFS($L$2:$L49739,W525)</f>
        <v>1</v>
      </c>
    </row>
    <row r="526" spans="10:24" ht="13.5">
      <c r="J526" s="75">
        <v>2014</v>
      </c>
      <c r="K526" s="80" t="s">
        <v>4</v>
      </c>
      <c r="L526" s="87" t="s">
        <v>200</v>
      </c>
      <c r="M526" s="23">
        <v>8585</v>
      </c>
      <c r="N526" s="13" t="s">
        <v>25</v>
      </c>
      <c r="O526" s="54" t="s">
        <v>13</v>
      </c>
      <c r="P526" s="12">
        <v>0</v>
      </c>
      <c r="Q526" s="59"/>
      <c r="R526" s="59"/>
      <c r="T526" s="8">
        <f t="shared" si="43"/>
        <v>1</v>
      </c>
      <c r="U526" s="17">
        <f t="shared" si="44"/>
        <v>0</v>
      </c>
      <c r="V526" s="17"/>
      <c r="W526" s="19" t="str">
        <f t="shared" si="42"/>
        <v>CPP_006924</v>
      </c>
      <c r="X526" s="8">
        <f>_xlfn.COUNTIFS($L$2:$L49740,W526)</f>
        <v>1</v>
      </c>
    </row>
    <row r="527" spans="10:24" ht="13.5">
      <c r="J527" s="78">
        <v>2014</v>
      </c>
      <c r="K527" s="81" t="s">
        <v>4</v>
      </c>
      <c r="L527" s="65" t="s">
        <v>929</v>
      </c>
      <c r="M527" s="24">
        <v>999</v>
      </c>
      <c r="N527" s="52" t="s">
        <v>25</v>
      </c>
      <c r="O527" s="33" t="s">
        <v>13</v>
      </c>
      <c r="P527" s="12">
        <v>0</v>
      </c>
      <c r="Q527" s="59" t="s">
        <v>498</v>
      </c>
      <c r="R527" s="59"/>
      <c r="T527" s="8">
        <f t="shared" si="43"/>
        <v>1</v>
      </c>
      <c r="U527" s="17">
        <f t="shared" si="44"/>
        <v>0</v>
      </c>
      <c r="V527" s="17"/>
      <c r="W527" s="19" t="str">
        <f t="shared" si="42"/>
        <v>CPP_006928</v>
      </c>
      <c r="X527" s="8">
        <f>_xlfn.COUNTIFS($L$2:$L49741,W527)</f>
        <v>1</v>
      </c>
    </row>
    <row r="528" spans="10:24" ht="13.5">
      <c r="J528" s="78">
        <v>2014</v>
      </c>
      <c r="K528" s="81" t="s">
        <v>4</v>
      </c>
      <c r="L528" s="65" t="s">
        <v>911</v>
      </c>
      <c r="M528" s="24">
        <v>999</v>
      </c>
      <c r="N528" s="52" t="s">
        <v>25</v>
      </c>
      <c r="O528" s="33" t="s">
        <v>13</v>
      </c>
      <c r="P528" s="12">
        <v>0</v>
      </c>
      <c r="Q528" s="59" t="s">
        <v>498</v>
      </c>
      <c r="R528" s="59"/>
      <c r="T528" s="8">
        <f t="shared" si="43"/>
        <v>1</v>
      </c>
      <c r="U528" s="17">
        <f t="shared" si="44"/>
        <v>0</v>
      </c>
      <c r="V528" s="17"/>
      <c r="W528" s="19" t="str">
        <f t="shared" si="42"/>
        <v>CPP_006929</v>
      </c>
      <c r="X528" s="8">
        <f>_xlfn.COUNTIFS($L$2:$L49742,W528)</f>
        <v>1</v>
      </c>
    </row>
    <row r="529" spans="10:24" ht="13.5">
      <c r="J529" s="78">
        <v>2014</v>
      </c>
      <c r="K529" s="81" t="s">
        <v>4</v>
      </c>
      <c r="L529" s="65" t="s">
        <v>910</v>
      </c>
      <c r="M529" s="24">
        <v>999</v>
      </c>
      <c r="N529" s="52" t="s">
        <v>25</v>
      </c>
      <c r="O529" s="33" t="s">
        <v>13</v>
      </c>
      <c r="P529" s="12">
        <v>0</v>
      </c>
      <c r="Q529" s="59" t="s">
        <v>498</v>
      </c>
      <c r="R529" s="59"/>
      <c r="T529" s="8">
        <f t="shared" si="43"/>
        <v>1</v>
      </c>
      <c r="U529" s="17">
        <f t="shared" si="44"/>
        <v>0</v>
      </c>
      <c r="V529" s="17"/>
      <c r="W529" s="19" t="str">
        <f t="shared" si="42"/>
        <v>CPP_006930</v>
      </c>
      <c r="X529" s="8">
        <f>_xlfn.COUNTIFS($L$2:$L49743,W529)</f>
        <v>1</v>
      </c>
    </row>
    <row r="530" spans="10:24" ht="13.5">
      <c r="J530" s="78">
        <v>2014</v>
      </c>
      <c r="K530" s="81" t="s">
        <v>4</v>
      </c>
      <c r="L530" s="65" t="s">
        <v>912</v>
      </c>
      <c r="M530" s="24">
        <v>999</v>
      </c>
      <c r="N530" s="52" t="s">
        <v>25</v>
      </c>
      <c r="O530" s="33" t="s">
        <v>13</v>
      </c>
      <c r="P530" s="12">
        <v>0</v>
      </c>
      <c r="Q530" s="59" t="s">
        <v>498</v>
      </c>
      <c r="R530" s="59"/>
      <c r="T530" s="8">
        <f t="shared" si="43"/>
        <v>1</v>
      </c>
      <c r="U530" s="17">
        <f t="shared" si="44"/>
        <v>0</v>
      </c>
      <c r="V530" s="17"/>
      <c r="W530" s="19" t="str">
        <f t="shared" si="42"/>
        <v>CPP_006931</v>
      </c>
      <c r="X530" s="8">
        <f>_xlfn.COUNTIFS($L$2:$L49744,W530)</f>
        <v>1</v>
      </c>
    </row>
    <row r="531" spans="10:24" ht="13.5">
      <c r="J531" s="78">
        <v>2014</v>
      </c>
      <c r="K531" s="81" t="s">
        <v>4</v>
      </c>
      <c r="L531" s="65" t="s">
        <v>951</v>
      </c>
      <c r="M531" s="24">
        <v>999</v>
      </c>
      <c r="N531" s="52" t="s">
        <v>25</v>
      </c>
      <c r="O531" s="33" t="s">
        <v>13</v>
      </c>
      <c r="P531" s="12">
        <v>0</v>
      </c>
      <c r="Q531" s="59" t="s">
        <v>952</v>
      </c>
      <c r="R531" s="59"/>
      <c r="T531" s="8">
        <f t="shared" si="43"/>
        <v>1</v>
      </c>
      <c r="U531" s="17">
        <f t="shared" si="44"/>
        <v>0</v>
      </c>
      <c r="V531" s="17"/>
      <c r="W531" s="19" t="str">
        <f t="shared" si="42"/>
        <v>CPP_006932</v>
      </c>
      <c r="X531" s="8">
        <f>_xlfn.COUNTIFS($L$2:$L49745,W531)</f>
        <v>1</v>
      </c>
    </row>
    <row r="532" spans="10:24" ht="13.5">
      <c r="J532" s="78">
        <v>2014</v>
      </c>
      <c r="K532" s="81" t="s">
        <v>4</v>
      </c>
      <c r="L532" s="65" t="s">
        <v>950</v>
      </c>
      <c r="M532" s="24">
        <v>999</v>
      </c>
      <c r="N532" s="52" t="s">
        <v>25</v>
      </c>
      <c r="O532" s="33" t="s">
        <v>13</v>
      </c>
      <c r="P532" s="12">
        <v>0</v>
      </c>
      <c r="Q532" s="59" t="s">
        <v>498</v>
      </c>
      <c r="R532" s="59"/>
      <c r="T532" s="8">
        <f t="shared" si="43"/>
        <v>1</v>
      </c>
      <c r="U532" s="17">
        <f t="shared" si="44"/>
        <v>0</v>
      </c>
      <c r="V532" s="17"/>
      <c r="W532" s="19" t="str">
        <f t="shared" si="42"/>
        <v>CPP_006933</v>
      </c>
      <c r="X532" s="8">
        <f>_xlfn.COUNTIFS($L$2:$L49746,W532)</f>
        <v>1</v>
      </c>
    </row>
    <row r="533" spans="10:24" ht="13.5">
      <c r="J533" s="78">
        <v>2014</v>
      </c>
      <c r="K533" s="81" t="s">
        <v>4</v>
      </c>
      <c r="L533" s="65" t="s">
        <v>894</v>
      </c>
      <c r="M533" s="24">
        <v>999</v>
      </c>
      <c r="N533" s="52" t="s">
        <v>25</v>
      </c>
      <c r="O533" s="33" t="s">
        <v>13</v>
      </c>
      <c r="P533" s="12">
        <v>0</v>
      </c>
      <c r="Q533" s="59" t="s">
        <v>895</v>
      </c>
      <c r="R533" s="59"/>
      <c r="T533" s="8">
        <f t="shared" si="43"/>
        <v>1</v>
      </c>
      <c r="U533" s="17">
        <f t="shared" si="44"/>
        <v>0</v>
      </c>
      <c r="V533" s="17"/>
      <c r="W533" s="19" t="str">
        <f aca="true" t="shared" si="45" ref="W533:W596">L533</f>
        <v>CPP_006934</v>
      </c>
      <c r="X533" s="8">
        <f>_xlfn.COUNTIFS($L$2:$L49747,W533)</f>
        <v>1</v>
      </c>
    </row>
    <row r="534" spans="10:24" ht="13.5">
      <c r="J534" s="78">
        <v>2014</v>
      </c>
      <c r="K534" s="81" t="s">
        <v>4</v>
      </c>
      <c r="L534" s="65" t="s">
        <v>913</v>
      </c>
      <c r="M534" s="24">
        <v>999</v>
      </c>
      <c r="N534" s="52" t="s">
        <v>25</v>
      </c>
      <c r="O534" s="33" t="s">
        <v>13</v>
      </c>
      <c r="P534" s="12">
        <v>0</v>
      </c>
      <c r="Q534" s="59" t="s">
        <v>498</v>
      </c>
      <c r="R534" s="59"/>
      <c r="T534" s="8">
        <f t="shared" si="43"/>
        <v>1</v>
      </c>
      <c r="U534" s="17">
        <f t="shared" si="44"/>
        <v>0</v>
      </c>
      <c r="V534" s="17"/>
      <c r="W534" s="19" t="str">
        <f t="shared" si="45"/>
        <v>CPP_006937</v>
      </c>
      <c r="X534" s="8">
        <f>_xlfn.COUNTIFS($L$2:$L49748,W534)</f>
        <v>1</v>
      </c>
    </row>
    <row r="535" spans="10:24" ht="13.5">
      <c r="J535" s="78">
        <v>2014</v>
      </c>
      <c r="K535" s="81" t="s">
        <v>4</v>
      </c>
      <c r="L535" s="65" t="s">
        <v>921</v>
      </c>
      <c r="M535" s="24">
        <v>999</v>
      </c>
      <c r="N535" s="52" t="s">
        <v>25</v>
      </c>
      <c r="O535" s="33" t="s">
        <v>13</v>
      </c>
      <c r="P535" s="12">
        <v>0</v>
      </c>
      <c r="Q535" s="59" t="s">
        <v>920</v>
      </c>
      <c r="R535" s="59"/>
      <c r="T535" s="8">
        <f t="shared" si="43"/>
        <v>1</v>
      </c>
      <c r="U535" s="17">
        <f t="shared" si="44"/>
        <v>0</v>
      </c>
      <c r="V535" s="17"/>
      <c r="W535" s="19" t="str">
        <f t="shared" si="45"/>
        <v>CPP_006938</v>
      </c>
      <c r="X535" s="8">
        <f>_xlfn.COUNTIFS($L$2:$L49749,W535)</f>
        <v>1</v>
      </c>
    </row>
    <row r="536" spans="10:24" ht="13.5">
      <c r="J536" s="78">
        <v>2014</v>
      </c>
      <c r="K536" s="81" t="s">
        <v>4</v>
      </c>
      <c r="L536" s="65" t="s">
        <v>919</v>
      </c>
      <c r="M536" s="24">
        <v>999</v>
      </c>
      <c r="N536" s="52" t="s">
        <v>25</v>
      </c>
      <c r="O536" s="33" t="s">
        <v>13</v>
      </c>
      <c r="P536" s="12">
        <v>0</v>
      </c>
      <c r="Q536" s="59" t="s">
        <v>920</v>
      </c>
      <c r="R536" s="59"/>
      <c r="T536" s="8">
        <f t="shared" si="43"/>
        <v>1</v>
      </c>
      <c r="U536" s="17">
        <f t="shared" si="44"/>
        <v>0</v>
      </c>
      <c r="V536" s="17"/>
      <c r="W536" s="19" t="str">
        <f t="shared" si="45"/>
        <v>CPP_006939</v>
      </c>
      <c r="X536" s="8">
        <f>_xlfn.COUNTIFS($L$2:$L49750,W536)</f>
        <v>1</v>
      </c>
    </row>
    <row r="537" spans="10:24" ht="13.5">
      <c r="J537" s="75">
        <v>2014</v>
      </c>
      <c r="K537" s="19" t="s">
        <v>4</v>
      </c>
      <c r="L537" s="86" t="s">
        <v>439</v>
      </c>
      <c r="M537" s="24">
        <v>20766</v>
      </c>
      <c r="N537" s="57" t="s">
        <v>25</v>
      </c>
      <c r="O537" s="54" t="s">
        <v>119</v>
      </c>
      <c r="P537" s="12" t="s">
        <v>812</v>
      </c>
      <c r="Q537" s="59" t="s">
        <v>429</v>
      </c>
      <c r="R537" s="59"/>
      <c r="T537" s="8">
        <f t="shared" si="43"/>
        <v>1</v>
      </c>
      <c r="U537" s="17">
        <f t="shared" si="44"/>
        <v>1</v>
      </c>
      <c r="V537" s="17"/>
      <c r="W537" s="19" t="str">
        <f t="shared" si="45"/>
        <v>CPP_006940</v>
      </c>
      <c r="X537" s="8">
        <f>_xlfn.COUNTIFS($L$2:$L49751,W537)</f>
        <v>1</v>
      </c>
    </row>
    <row r="538" spans="10:24" ht="13.5">
      <c r="J538" s="78">
        <v>2014</v>
      </c>
      <c r="K538" s="81" t="s">
        <v>4</v>
      </c>
      <c r="L538" s="65" t="s">
        <v>896</v>
      </c>
      <c r="M538" s="24">
        <v>999</v>
      </c>
      <c r="N538" s="52" t="s">
        <v>25</v>
      </c>
      <c r="O538" s="33" t="s">
        <v>13</v>
      </c>
      <c r="P538" s="12">
        <v>0</v>
      </c>
      <c r="Q538" s="59" t="s">
        <v>895</v>
      </c>
      <c r="R538" s="59"/>
      <c r="T538" s="8">
        <f t="shared" si="43"/>
        <v>1</v>
      </c>
      <c r="U538" s="17">
        <f t="shared" si="44"/>
        <v>0</v>
      </c>
      <c r="V538" s="17"/>
      <c r="W538" s="19" t="str">
        <f t="shared" si="45"/>
        <v>CPP_006941</v>
      </c>
      <c r="X538" s="8">
        <f>_xlfn.COUNTIFS($L$2:$L49752,W538)</f>
        <v>1</v>
      </c>
    </row>
    <row r="539" spans="10:24" ht="13.5">
      <c r="J539" s="74">
        <v>2014</v>
      </c>
      <c r="K539" s="80" t="s">
        <v>4</v>
      </c>
      <c r="L539" s="88" t="s">
        <v>53</v>
      </c>
      <c r="M539" s="23">
        <v>21461</v>
      </c>
      <c r="N539" s="11" t="s">
        <v>25</v>
      </c>
      <c r="O539" s="52" t="s">
        <v>13</v>
      </c>
      <c r="P539" s="12">
        <v>0</v>
      </c>
      <c r="Q539" s="59"/>
      <c r="R539" s="59"/>
      <c r="T539" s="8">
        <f t="shared" si="43"/>
        <v>1</v>
      </c>
      <c r="U539" s="17">
        <f t="shared" si="44"/>
        <v>0</v>
      </c>
      <c r="V539" s="17"/>
      <c r="W539" s="19" t="str">
        <f t="shared" si="45"/>
        <v>CPP_006942</v>
      </c>
      <c r="X539" s="8">
        <f>_xlfn.COUNTIFS($L$2:$L49753,W539)</f>
        <v>1</v>
      </c>
    </row>
    <row r="540" spans="10:24" ht="13.5">
      <c r="J540" s="78">
        <v>2014</v>
      </c>
      <c r="K540" s="81" t="s">
        <v>4</v>
      </c>
      <c r="L540" s="65" t="s">
        <v>1010</v>
      </c>
      <c r="M540" s="24">
        <v>999</v>
      </c>
      <c r="N540" s="52" t="s">
        <v>25</v>
      </c>
      <c r="O540" s="33" t="s">
        <v>13</v>
      </c>
      <c r="P540" s="12">
        <v>0</v>
      </c>
      <c r="Q540" s="59" t="s">
        <v>475</v>
      </c>
      <c r="R540" s="59"/>
      <c r="T540" s="8">
        <f t="shared" si="43"/>
        <v>1</v>
      </c>
      <c r="U540" s="17">
        <f t="shared" si="44"/>
        <v>0</v>
      </c>
      <c r="V540" s="17"/>
      <c r="W540" s="19" t="str">
        <f t="shared" si="45"/>
        <v>CPP_006944</v>
      </c>
      <c r="X540" s="8">
        <f>_xlfn.COUNTIFS($L$2:$L49754,W540)</f>
        <v>1</v>
      </c>
    </row>
    <row r="541" spans="10:24" ht="13.5">
      <c r="J541" s="78">
        <v>2014</v>
      </c>
      <c r="K541" s="81" t="s">
        <v>4</v>
      </c>
      <c r="L541" s="65" t="s">
        <v>1027</v>
      </c>
      <c r="M541" s="24">
        <v>999</v>
      </c>
      <c r="N541" s="52" t="s">
        <v>25</v>
      </c>
      <c r="O541" s="33" t="s">
        <v>13</v>
      </c>
      <c r="P541" s="12">
        <v>0</v>
      </c>
      <c r="Q541" s="59" t="s">
        <v>1028</v>
      </c>
      <c r="R541" s="59"/>
      <c r="T541" s="8">
        <f t="shared" si="43"/>
        <v>1</v>
      </c>
      <c r="U541" s="17">
        <f t="shared" si="44"/>
        <v>0</v>
      </c>
      <c r="V541" s="17"/>
      <c r="W541" s="19" t="str">
        <f t="shared" si="45"/>
        <v>CPP_006945</v>
      </c>
      <c r="X541" s="8">
        <f>_xlfn.COUNTIFS($L$2:$L49755,W541)</f>
        <v>1</v>
      </c>
    </row>
    <row r="542" spans="10:24" ht="13.5">
      <c r="J542" s="79">
        <v>2014</v>
      </c>
      <c r="K542" s="81" t="s">
        <v>4</v>
      </c>
      <c r="L542" s="65" t="s">
        <v>1396</v>
      </c>
      <c r="M542" s="24">
        <v>19229</v>
      </c>
      <c r="N542" s="52" t="s">
        <v>25</v>
      </c>
      <c r="O542" s="33" t="s">
        <v>119</v>
      </c>
      <c r="P542" s="12" t="s">
        <v>812</v>
      </c>
      <c r="Q542" s="59" t="s">
        <v>590</v>
      </c>
      <c r="R542" s="59"/>
      <c r="T542" s="8">
        <f t="shared" si="43"/>
        <v>1</v>
      </c>
      <c r="U542" s="17">
        <f t="shared" si="44"/>
        <v>1</v>
      </c>
      <c r="V542" s="17"/>
      <c r="W542" s="19" t="str">
        <f t="shared" si="45"/>
        <v>CPP_006946</v>
      </c>
      <c r="X542" s="8">
        <f>_xlfn.COUNTIFS($L$2:$L49756,W542)</f>
        <v>1</v>
      </c>
    </row>
    <row r="543" spans="10:24" ht="13.5">
      <c r="J543" s="78">
        <v>2014</v>
      </c>
      <c r="K543" s="81" t="s">
        <v>4</v>
      </c>
      <c r="L543" s="65" t="s">
        <v>976</v>
      </c>
      <c r="M543" s="24">
        <v>999</v>
      </c>
      <c r="N543" s="52" t="s">
        <v>25</v>
      </c>
      <c r="O543" s="33" t="s">
        <v>13</v>
      </c>
      <c r="P543" s="12">
        <v>0</v>
      </c>
      <c r="Q543" s="59" t="s">
        <v>679</v>
      </c>
      <c r="R543" s="59"/>
      <c r="T543" s="8">
        <f t="shared" si="43"/>
        <v>1</v>
      </c>
      <c r="U543" s="17">
        <f t="shared" si="44"/>
        <v>0</v>
      </c>
      <c r="V543" s="17"/>
      <c r="W543" s="19" t="str">
        <f t="shared" si="45"/>
        <v>CPP_006947</v>
      </c>
      <c r="X543" s="8">
        <f>_xlfn.COUNTIFS($L$2:$L49757,W543)</f>
        <v>1</v>
      </c>
    </row>
    <row r="544" spans="10:24" ht="13.5">
      <c r="J544" s="74">
        <v>2014</v>
      </c>
      <c r="K544" s="80" t="s">
        <v>4</v>
      </c>
      <c r="L544" s="88" t="s">
        <v>1593</v>
      </c>
      <c r="M544" s="24">
        <v>999</v>
      </c>
      <c r="N544" s="11" t="s">
        <v>14</v>
      </c>
      <c r="O544" s="52" t="s">
        <v>13</v>
      </c>
      <c r="P544" s="12">
        <v>0</v>
      </c>
      <c r="Q544" s="12"/>
      <c r="R544" s="12"/>
      <c r="T544" s="8">
        <f t="shared" si="43"/>
        <v>1</v>
      </c>
      <c r="U544" s="17">
        <f t="shared" si="44"/>
        <v>0</v>
      </c>
      <c r="V544" s="17"/>
      <c r="W544" s="19" t="str">
        <f t="shared" si="45"/>
        <v>CPP_006950</v>
      </c>
      <c r="X544" s="8">
        <f>_xlfn.COUNTIFS($L$2:$L49758,W544)</f>
        <v>1</v>
      </c>
    </row>
    <row r="545" spans="10:24" ht="13.5">
      <c r="J545" s="78">
        <v>2014</v>
      </c>
      <c r="K545" s="81" t="s">
        <v>4</v>
      </c>
      <c r="L545" s="65" t="s">
        <v>990</v>
      </c>
      <c r="M545" s="24">
        <v>999</v>
      </c>
      <c r="N545" s="52" t="s">
        <v>25</v>
      </c>
      <c r="O545" s="33" t="s">
        <v>13</v>
      </c>
      <c r="P545" s="12">
        <v>0</v>
      </c>
      <c r="Q545" s="59" t="s">
        <v>974</v>
      </c>
      <c r="R545" s="59"/>
      <c r="T545" s="8">
        <f t="shared" si="43"/>
        <v>1</v>
      </c>
      <c r="U545" s="17">
        <f t="shared" si="44"/>
        <v>0</v>
      </c>
      <c r="V545" s="17"/>
      <c r="W545" s="19" t="str">
        <f t="shared" si="45"/>
        <v>CPP_006953</v>
      </c>
      <c r="X545" s="8">
        <f>_xlfn.COUNTIFS($L$2:$L49759,W545)</f>
        <v>1</v>
      </c>
    </row>
    <row r="546" spans="10:24" ht="13.5">
      <c r="J546" s="78">
        <v>2014</v>
      </c>
      <c r="K546" s="81" t="s">
        <v>4</v>
      </c>
      <c r="L546" s="65" t="s">
        <v>991</v>
      </c>
      <c r="M546" s="24">
        <v>999</v>
      </c>
      <c r="N546" s="52" t="s">
        <v>25</v>
      </c>
      <c r="O546" s="33" t="s">
        <v>13</v>
      </c>
      <c r="P546" s="12">
        <v>0</v>
      </c>
      <c r="Q546" s="59" t="s">
        <v>686</v>
      </c>
      <c r="R546" s="59"/>
      <c r="T546" s="8">
        <f t="shared" si="43"/>
        <v>1</v>
      </c>
      <c r="U546" s="17">
        <f t="shared" si="44"/>
        <v>0</v>
      </c>
      <c r="V546" s="17"/>
      <c r="W546" s="19" t="str">
        <f t="shared" si="45"/>
        <v>CPP_006955</v>
      </c>
      <c r="X546" s="8">
        <f>_xlfn.COUNTIFS($L$2:$L49760,W546)</f>
        <v>1</v>
      </c>
    </row>
    <row r="547" spans="10:24" ht="13.5">
      <c r="J547" s="78">
        <v>2014</v>
      </c>
      <c r="K547" s="81" t="s">
        <v>4</v>
      </c>
      <c r="L547" s="65" t="s">
        <v>914</v>
      </c>
      <c r="M547" s="24">
        <v>999</v>
      </c>
      <c r="N547" s="52" t="s">
        <v>25</v>
      </c>
      <c r="O547" s="33" t="s">
        <v>13</v>
      </c>
      <c r="P547" s="12">
        <v>0</v>
      </c>
      <c r="Q547" s="59" t="s">
        <v>915</v>
      </c>
      <c r="R547" s="59"/>
      <c r="T547" s="8">
        <f t="shared" si="43"/>
        <v>1</v>
      </c>
      <c r="U547" s="17">
        <f t="shared" si="44"/>
        <v>0</v>
      </c>
      <c r="V547" s="17"/>
      <c r="W547" s="19" t="str">
        <f t="shared" si="45"/>
        <v>CPP_006956</v>
      </c>
      <c r="X547" s="8">
        <f>_xlfn.COUNTIFS($L$2:$L49761,W547)</f>
        <v>1</v>
      </c>
    </row>
    <row r="548" spans="10:24" ht="13.5">
      <c r="J548" s="78">
        <v>2014</v>
      </c>
      <c r="K548" s="81" t="s">
        <v>4</v>
      </c>
      <c r="L548" s="65" t="s">
        <v>966</v>
      </c>
      <c r="M548" s="24">
        <v>999</v>
      </c>
      <c r="N548" s="52" t="s">
        <v>25</v>
      </c>
      <c r="O548" s="33" t="s">
        <v>13</v>
      </c>
      <c r="P548" s="12">
        <v>0</v>
      </c>
      <c r="Q548" s="59" t="s">
        <v>967</v>
      </c>
      <c r="R548" s="59"/>
      <c r="T548" s="8">
        <f t="shared" si="43"/>
        <v>1</v>
      </c>
      <c r="U548" s="17">
        <f t="shared" si="44"/>
        <v>0</v>
      </c>
      <c r="V548" s="17"/>
      <c r="W548" s="19" t="str">
        <f t="shared" si="45"/>
        <v>CPP_006961</v>
      </c>
      <c r="X548" s="8">
        <f>_xlfn.COUNTIFS($L$2:$L49762,W548)</f>
        <v>1</v>
      </c>
    </row>
    <row r="549" spans="10:24" ht="13.5">
      <c r="J549" s="78">
        <v>2014</v>
      </c>
      <c r="K549" s="81" t="s">
        <v>4</v>
      </c>
      <c r="L549" s="65" t="s">
        <v>964</v>
      </c>
      <c r="M549" s="24">
        <v>999</v>
      </c>
      <c r="N549" s="52" t="s">
        <v>25</v>
      </c>
      <c r="O549" s="33" t="s">
        <v>13</v>
      </c>
      <c r="P549" s="12">
        <v>0</v>
      </c>
      <c r="Q549" s="59" t="s">
        <v>965</v>
      </c>
      <c r="R549" s="59"/>
      <c r="T549" s="8">
        <f t="shared" si="43"/>
        <v>1</v>
      </c>
      <c r="U549" s="17">
        <f t="shared" si="44"/>
        <v>0</v>
      </c>
      <c r="V549" s="17"/>
      <c r="W549" s="19" t="str">
        <f t="shared" si="45"/>
        <v>CPP_006962</v>
      </c>
      <c r="X549" s="8">
        <f>_xlfn.COUNTIFS($L$2:$L49763,W549)</f>
        <v>1</v>
      </c>
    </row>
    <row r="550" spans="10:24" ht="13.5">
      <c r="J550" s="78">
        <v>2014</v>
      </c>
      <c r="K550" s="81" t="s">
        <v>4</v>
      </c>
      <c r="L550" s="65" t="s">
        <v>987</v>
      </c>
      <c r="M550" s="24">
        <v>999</v>
      </c>
      <c r="N550" s="52" t="s">
        <v>25</v>
      </c>
      <c r="O550" s="33" t="s">
        <v>13</v>
      </c>
      <c r="P550" s="12">
        <v>0</v>
      </c>
      <c r="Q550" s="59" t="s">
        <v>686</v>
      </c>
      <c r="R550" s="59"/>
      <c r="T550" s="8">
        <f t="shared" si="43"/>
        <v>1</v>
      </c>
      <c r="U550" s="17">
        <f t="shared" si="44"/>
        <v>0</v>
      </c>
      <c r="V550" s="17"/>
      <c r="W550" s="19" t="str">
        <f t="shared" si="45"/>
        <v>CPP_006973</v>
      </c>
      <c r="X550" s="8">
        <f>_xlfn.COUNTIFS($L$2:$L49764,W550)</f>
        <v>1</v>
      </c>
    </row>
    <row r="551" spans="10:24" ht="13.5">
      <c r="J551" s="74">
        <v>2014</v>
      </c>
      <c r="K551" s="81" t="s">
        <v>4</v>
      </c>
      <c r="L551" s="65" t="s">
        <v>715</v>
      </c>
      <c r="M551" s="24">
        <v>3000</v>
      </c>
      <c r="N551" s="52" t="s">
        <v>14</v>
      </c>
      <c r="O551" s="33" t="s">
        <v>13</v>
      </c>
      <c r="P551" s="12">
        <v>0</v>
      </c>
      <c r="Q551" s="59" t="s">
        <v>716</v>
      </c>
      <c r="R551" s="59"/>
      <c r="T551" s="8">
        <f t="shared" si="43"/>
        <v>1</v>
      </c>
      <c r="U551" s="17">
        <f t="shared" si="44"/>
        <v>0</v>
      </c>
      <c r="V551" s="17"/>
      <c r="W551" s="19" t="str">
        <f t="shared" si="45"/>
        <v>CPP_006974</v>
      </c>
      <c r="X551" s="8">
        <f>_xlfn.COUNTIFS($L$2:$L49765,W551)</f>
        <v>1</v>
      </c>
    </row>
    <row r="552" spans="10:24" ht="13.5">
      <c r="J552" s="75">
        <v>2014</v>
      </c>
      <c r="K552" s="19" t="s">
        <v>4</v>
      </c>
      <c r="L552" s="91" t="s">
        <v>1666</v>
      </c>
      <c r="M552" s="72">
        <v>6000</v>
      </c>
      <c r="N552" s="13" t="s">
        <v>14</v>
      </c>
      <c r="O552" s="58" t="s">
        <v>119</v>
      </c>
      <c r="P552" s="12" t="s">
        <v>812</v>
      </c>
      <c r="Q552" s="59"/>
      <c r="R552" s="59"/>
      <c r="T552" s="8">
        <f t="shared" si="43"/>
        <v>1</v>
      </c>
      <c r="U552" s="17">
        <f t="shared" si="44"/>
        <v>1</v>
      </c>
      <c r="V552" s="17"/>
      <c r="W552" s="19" t="str">
        <f t="shared" si="45"/>
        <v>CPP_006975</v>
      </c>
      <c r="X552" s="8">
        <f>_xlfn.COUNTIFS($L$2:$L49766,W552)</f>
        <v>1</v>
      </c>
    </row>
    <row r="553" spans="10:24" ht="13.5">
      <c r="J553" s="74">
        <v>2014</v>
      </c>
      <c r="K553" s="81" t="s">
        <v>4</v>
      </c>
      <c r="L553" s="65" t="s">
        <v>717</v>
      </c>
      <c r="M553" s="24">
        <v>3500</v>
      </c>
      <c r="N553" s="52" t="s">
        <v>14</v>
      </c>
      <c r="O553" s="33" t="s">
        <v>13</v>
      </c>
      <c r="P553" s="12">
        <v>0</v>
      </c>
      <c r="Q553" s="59" t="s">
        <v>718</v>
      </c>
      <c r="R553" s="59"/>
      <c r="T553" s="8">
        <f t="shared" si="43"/>
        <v>1</v>
      </c>
      <c r="U553" s="17">
        <f t="shared" si="44"/>
        <v>0</v>
      </c>
      <c r="V553" s="17"/>
      <c r="W553" s="19" t="str">
        <f t="shared" si="45"/>
        <v>CPP_006976</v>
      </c>
      <c r="X553" s="8">
        <f>_xlfn.COUNTIFS($L$2:$L49767,W553)</f>
        <v>1</v>
      </c>
    </row>
    <row r="554" spans="10:24" ht="13.5">
      <c r="J554" s="74">
        <v>2014</v>
      </c>
      <c r="K554" s="81" t="s">
        <v>4</v>
      </c>
      <c r="L554" s="65" t="s">
        <v>569</v>
      </c>
      <c r="M554" s="24">
        <v>8972</v>
      </c>
      <c r="N554" s="52" t="s">
        <v>25</v>
      </c>
      <c r="O554" s="33" t="s">
        <v>13</v>
      </c>
      <c r="P554" s="12">
        <v>0</v>
      </c>
      <c r="Q554" s="59" t="s">
        <v>570</v>
      </c>
      <c r="R554" s="59"/>
      <c r="T554" s="8">
        <f t="shared" si="43"/>
        <v>1</v>
      </c>
      <c r="U554" s="17">
        <f t="shared" si="44"/>
        <v>0</v>
      </c>
      <c r="V554" s="17"/>
      <c r="W554" s="19" t="str">
        <f t="shared" si="45"/>
        <v>CPP_006978</v>
      </c>
      <c r="X554" s="8">
        <f>_xlfn.COUNTIFS($L$2:$L49768,W554)</f>
        <v>1</v>
      </c>
    </row>
    <row r="555" spans="10:24" ht="13.5">
      <c r="J555" s="74">
        <v>2014</v>
      </c>
      <c r="K555" s="81" t="s">
        <v>4</v>
      </c>
      <c r="L555" s="65" t="s">
        <v>719</v>
      </c>
      <c r="M555" s="24">
        <v>3000</v>
      </c>
      <c r="N555" s="52" t="s">
        <v>14</v>
      </c>
      <c r="O555" s="33" t="s">
        <v>13</v>
      </c>
      <c r="P555" s="12">
        <v>0</v>
      </c>
      <c r="Q555" s="59" t="s">
        <v>720</v>
      </c>
      <c r="R555" s="59"/>
      <c r="T555" s="8">
        <f t="shared" si="43"/>
        <v>1</v>
      </c>
      <c r="U555" s="17">
        <f t="shared" si="44"/>
        <v>0</v>
      </c>
      <c r="V555" s="17"/>
      <c r="W555" s="19" t="str">
        <f t="shared" si="45"/>
        <v>CPP_006979</v>
      </c>
      <c r="X555" s="8">
        <f>_xlfn.COUNTIFS($L$2:$L49769,W555)</f>
        <v>1</v>
      </c>
    </row>
    <row r="556" spans="10:24" ht="13.5">
      <c r="J556" s="74">
        <v>2014</v>
      </c>
      <c r="K556" s="81" t="s">
        <v>4</v>
      </c>
      <c r="L556" s="65" t="s">
        <v>721</v>
      </c>
      <c r="M556" s="24">
        <v>2000</v>
      </c>
      <c r="N556" s="52" t="s">
        <v>14</v>
      </c>
      <c r="O556" s="66" t="s">
        <v>119</v>
      </c>
      <c r="P556" s="12">
        <v>1</v>
      </c>
      <c r="Q556" s="59" t="s">
        <v>722</v>
      </c>
      <c r="R556" s="59"/>
      <c r="T556" s="8">
        <f t="shared" si="43"/>
        <v>1</v>
      </c>
      <c r="U556" s="17">
        <f t="shared" si="44"/>
        <v>1</v>
      </c>
      <c r="V556" s="17"/>
      <c r="W556" s="19" t="str">
        <f t="shared" si="45"/>
        <v>CPP_006980</v>
      </c>
      <c r="X556" s="8">
        <f>_xlfn.COUNTIFS($L$2:$L49770,W556)</f>
        <v>1</v>
      </c>
    </row>
    <row r="557" spans="10:24" ht="13.5">
      <c r="J557" s="74">
        <v>2014</v>
      </c>
      <c r="K557" s="81" t="s">
        <v>4</v>
      </c>
      <c r="L557" s="65" t="s">
        <v>723</v>
      </c>
      <c r="M557" s="24">
        <v>2620</v>
      </c>
      <c r="N557" s="52" t="s">
        <v>14</v>
      </c>
      <c r="O557" s="33" t="s">
        <v>13</v>
      </c>
      <c r="P557" s="12">
        <v>0</v>
      </c>
      <c r="Q557" s="59" t="s">
        <v>724</v>
      </c>
      <c r="R557" s="59"/>
      <c r="T557" s="8">
        <f t="shared" si="43"/>
        <v>1</v>
      </c>
      <c r="U557" s="17">
        <f t="shared" si="44"/>
        <v>0</v>
      </c>
      <c r="V557" s="17"/>
      <c r="W557" s="19" t="str">
        <f t="shared" si="45"/>
        <v>CPP_006981</v>
      </c>
      <c r="X557" s="8">
        <f>_xlfn.COUNTIFS($L$2:$L49771,W557)</f>
        <v>1</v>
      </c>
    </row>
    <row r="558" spans="10:24" ht="13.5">
      <c r="J558" s="74">
        <v>2014</v>
      </c>
      <c r="K558" s="81" t="s">
        <v>4</v>
      </c>
      <c r="L558" s="65" t="s">
        <v>725</v>
      </c>
      <c r="M558" s="24">
        <v>6000</v>
      </c>
      <c r="N558" s="52" t="s">
        <v>14</v>
      </c>
      <c r="O558" s="33" t="s">
        <v>13</v>
      </c>
      <c r="P558" s="12">
        <v>0</v>
      </c>
      <c r="Q558" s="59" t="s">
        <v>726</v>
      </c>
      <c r="R558" s="59"/>
      <c r="T558" s="8">
        <f t="shared" si="43"/>
        <v>1</v>
      </c>
      <c r="U558" s="17">
        <f t="shared" si="44"/>
        <v>0</v>
      </c>
      <c r="V558" s="17"/>
      <c r="W558" s="19" t="str">
        <f t="shared" si="45"/>
        <v>CPP_006982</v>
      </c>
      <c r="X558" s="8">
        <f>_xlfn.COUNTIFS($L$2:$L49772,W558)</f>
        <v>1</v>
      </c>
    </row>
    <row r="559" spans="10:24" ht="13.5">
      <c r="J559" s="74">
        <v>2014</v>
      </c>
      <c r="K559" s="81" t="s">
        <v>4</v>
      </c>
      <c r="L559" s="65" t="s">
        <v>727</v>
      </c>
      <c r="M559" s="24">
        <v>3000</v>
      </c>
      <c r="N559" s="52" t="s">
        <v>14</v>
      </c>
      <c r="O559" s="33" t="s">
        <v>13</v>
      </c>
      <c r="P559" s="12">
        <v>0</v>
      </c>
      <c r="Q559" s="59" t="s">
        <v>728</v>
      </c>
      <c r="R559" s="59"/>
      <c r="T559" s="8">
        <f t="shared" si="43"/>
        <v>1</v>
      </c>
      <c r="U559" s="17">
        <f t="shared" si="44"/>
        <v>0</v>
      </c>
      <c r="V559" s="17"/>
      <c r="W559" s="19" t="str">
        <f t="shared" si="45"/>
        <v>CPP_006983</v>
      </c>
      <c r="X559" s="8">
        <f>_xlfn.COUNTIFS($L$2:$L49773,W559)</f>
        <v>1</v>
      </c>
    </row>
    <row r="560" spans="10:24" ht="13.5">
      <c r="J560" s="74">
        <v>2014</v>
      </c>
      <c r="K560" s="81" t="s">
        <v>4</v>
      </c>
      <c r="L560" s="65" t="s">
        <v>571</v>
      </c>
      <c r="M560" s="24">
        <v>14373</v>
      </c>
      <c r="N560" s="52" t="s">
        <v>25</v>
      </c>
      <c r="O560" s="33" t="s">
        <v>13</v>
      </c>
      <c r="P560" s="12">
        <v>0</v>
      </c>
      <c r="Q560" s="59" t="s">
        <v>572</v>
      </c>
      <c r="R560" s="59"/>
      <c r="T560" s="8">
        <f t="shared" si="43"/>
        <v>1</v>
      </c>
      <c r="U560" s="17">
        <f t="shared" si="44"/>
        <v>0</v>
      </c>
      <c r="V560" s="17"/>
      <c r="W560" s="19" t="str">
        <f t="shared" si="45"/>
        <v>CPP_006984</v>
      </c>
      <c r="X560" s="8">
        <f>_xlfn.COUNTIFS($L$2:$L49774,W560)</f>
        <v>1</v>
      </c>
    </row>
    <row r="561" spans="10:24" ht="13.5">
      <c r="J561" s="78">
        <v>2014</v>
      </c>
      <c r="K561" s="81" t="s">
        <v>4</v>
      </c>
      <c r="L561" s="65" t="s">
        <v>979</v>
      </c>
      <c r="M561" s="24">
        <v>999</v>
      </c>
      <c r="N561" s="52" t="s">
        <v>25</v>
      </c>
      <c r="O561" s="33" t="s">
        <v>13</v>
      </c>
      <c r="P561" s="12">
        <v>0</v>
      </c>
      <c r="Q561" s="59" t="s">
        <v>978</v>
      </c>
      <c r="R561" s="59"/>
      <c r="T561" s="8">
        <f t="shared" si="43"/>
        <v>1</v>
      </c>
      <c r="U561" s="17">
        <f t="shared" si="44"/>
        <v>0</v>
      </c>
      <c r="V561" s="17"/>
      <c r="W561" s="19" t="str">
        <f t="shared" si="45"/>
        <v>CPP_006985</v>
      </c>
      <c r="X561" s="8">
        <f>_xlfn.COUNTIFS($L$2:$L49775,W561)</f>
        <v>1</v>
      </c>
    </row>
    <row r="562" spans="10:24" ht="13.5">
      <c r="J562" s="78">
        <v>2014</v>
      </c>
      <c r="K562" s="81" t="s">
        <v>4</v>
      </c>
      <c r="L562" s="65" t="s">
        <v>977</v>
      </c>
      <c r="M562" s="24">
        <v>999</v>
      </c>
      <c r="N562" s="52" t="s">
        <v>25</v>
      </c>
      <c r="O562" s="33" t="s">
        <v>13</v>
      </c>
      <c r="P562" s="12">
        <v>0</v>
      </c>
      <c r="Q562" s="59" t="s">
        <v>978</v>
      </c>
      <c r="R562" s="59"/>
      <c r="T562" s="8">
        <f t="shared" si="43"/>
        <v>1</v>
      </c>
      <c r="U562" s="17">
        <f t="shared" si="44"/>
        <v>0</v>
      </c>
      <c r="V562" s="17"/>
      <c r="W562" s="19" t="str">
        <f t="shared" si="45"/>
        <v>CPP_006986</v>
      </c>
      <c r="X562" s="8">
        <f>_xlfn.COUNTIFS($L$2:$L49776,W562)</f>
        <v>1</v>
      </c>
    </row>
    <row r="563" spans="10:24" ht="13.5">
      <c r="J563" s="74">
        <v>2014</v>
      </c>
      <c r="K563" s="81" t="s">
        <v>4</v>
      </c>
      <c r="L563" s="65" t="s">
        <v>573</v>
      </c>
      <c r="M563" s="24">
        <v>3156</v>
      </c>
      <c r="N563" s="52" t="s">
        <v>25</v>
      </c>
      <c r="O563" s="33" t="s">
        <v>13</v>
      </c>
      <c r="P563" s="12">
        <v>0</v>
      </c>
      <c r="Q563" s="59" t="s">
        <v>574</v>
      </c>
      <c r="R563" s="59"/>
      <c r="T563" s="8">
        <f t="shared" si="43"/>
        <v>1</v>
      </c>
      <c r="U563" s="17">
        <f t="shared" si="44"/>
        <v>0</v>
      </c>
      <c r="V563" s="17"/>
      <c r="W563" s="19" t="str">
        <f t="shared" si="45"/>
        <v>CPP_006987</v>
      </c>
      <c r="X563" s="8">
        <f>_xlfn.COUNTIFS($L$2:$L49777,W563)</f>
        <v>1</v>
      </c>
    </row>
    <row r="564" spans="10:24" ht="13.5">
      <c r="J564" s="74">
        <v>2014</v>
      </c>
      <c r="K564" s="81" t="s">
        <v>4</v>
      </c>
      <c r="L564" s="65" t="s">
        <v>575</v>
      </c>
      <c r="M564" s="24">
        <v>4820</v>
      </c>
      <c r="N564" s="52" t="s">
        <v>25</v>
      </c>
      <c r="O564" s="33" t="s">
        <v>13</v>
      </c>
      <c r="P564" s="12">
        <v>0</v>
      </c>
      <c r="Q564" s="59" t="s">
        <v>576</v>
      </c>
      <c r="R564" s="59"/>
      <c r="T564" s="8">
        <f t="shared" si="43"/>
        <v>1</v>
      </c>
      <c r="U564" s="17">
        <f t="shared" si="44"/>
        <v>0</v>
      </c>
      <c r="V564" s="17"/>
      <c r="W564" s="19" t="str">
        <f t="shared" si="45"/>
        <v>CPP_006988</v>
      </c>
      <c r="X564" s="8">
        <f>_xlfn.COUNTIFS($L$2:$L49778,W564)</f>
        <v>1</v>
      </c>
    </row>
    <row r="565" spans="10:24" ht="13.5">
      <c r="J565" s="74">
        <v>2014</v>
      </c>
      <c r="K565" s="81" t="s">
        <v>4</v>
      </c>
      <c r="L565" s="65" t="s">
        <v>577</v>
      </c>
      <c r="M565" s="24">
        <v>9683</v>
      </c>
      <c r="N565" s="52" t="s">
        <v>25</v>
      </c>
      <c r="O565" s="33" t="s">
        <v>13</v>
      </c>
      <c r="P565" s="12">
        <v>0</v>
      </c>
      <c r="Q565" s="59" t="s">
        <v>576</v>
      </c>
      <c r="R565" s="59"/>
      <c r="T565" s="8">
        <f t="shared" si="43"/>
        <v>1</v>
      </c>
      <c r="U565" s="17">
        <f t="shared" si="44"/>
        <v>0</v>
      </c>
      <c r="V565" s="17"/>
      <c r="W565" s="19" t="str">
        <f t="shared" si="45"/>
        <v>CPP_006989</v>
      </c>
      <c r="X565" s="8">
        <f>_xlfn.COUNTIFS($L$2:$L49779,W565)</f>
        <v>1</v>
      </c>
    </row>
    <row r="566" spans="10:24" ht="13.5">
      <c r="J566" s="74">
        <v>2014</v>
      </c>
      <c r="K566" s="81" t="s">
        <v>4</v>
      </c>
      <c r="L566" s="65" t="s">
        <v>729</v>
      </c>
      <c r="M566" s="24">
        <v>3000</v>
      </c>
      <c r="N566" s="52" t="s">
        <v>14</v>
      </c>
      <c r="O566" s="33" t="s">
        <v>13</v>
      </c>
      <c r="P566" s="12">
        <v>0</v>
      </c>
      <c r="Q566" s="59" t="s">
        <v>730</v>
      </c>
      <c r="R566" s="59"/>
      <c r="T566" s="8">
        <f t="shared" si="43"/>
        <v>1</v>
      </c>
      <c r="U566" s="17">
        <f t="shared" si="44"/>
        <v>0</v>
      </c>
      <c r="V566" s="17"/>
      <c r="W566" s="19" t="str">
        <f t="shared" si="45"/>
        <v>CPP_006990</v>
      </c>
      <c r="X566" s="8">
        <f>_xlfn.COUNTIFS($L$2:$L49780,W566)</f>
        <v>1</v>
      </c>
    </row>
    <row r="567" spans="10:24" ht="13.5">
      <c r="J567" s="74">
        <v>2014</v>
      </c>
      <c r="K567" s="81" t="s">
        <v>4</v>
      </c>
      <c r="L567" s="65" t="s">
        <v>731</v>
      </c>
      <c r="M567" s="24">
        <v>6000</v>
      </c>
      <c r="N567" s="52" t="s">
        <v>14</v>
      </c>
      <c r="O567" s="33" t="s">
        <v>13</v>
      </c>
      <c r="P567" s="12">
        <v>0</v>
      </c>
      <c r="Q567" s="59" t="s">
        <v>732</v>
      </c>
      <c r="R567" s="59"/>
      <c r="T567" s="8">
        <f t="shared" si="43"/>
        <v>1</v>
      </c>
      <c r="U567" s="17">
        <f t="shared" si="44"/>
        <v>0</v>
      </c>
      <c r="V567" s="17"/>
      <c r="W567" s="19" t="str">
        <f t="shared" si="45"/>
        <v>CPP_006991</v>
      </c>
      <c r="X567" s="8">
        <f>_xlfn.COUNTIFS($L$2:$L49781,W567)</f>
        <v>1</v>
      </c>
    </row>
    <row r="568" spans="10:24" ht="13.5">
      <c r="J568" s="74">
        <v>2014</v>
      </c>
      <c r="K568" s="81" t="s">
        <v>4</v>
      </c>
      <c r="L568" s="65" t="s">
        <v>578</v>
      </c>
      <c r="M568" s="24">
        <v>8926</v>
      </c>
      <c r="N568" s="52" t="s">
        <v>25</v>
      </c>
      <c r="O568" s="33" t="s">
        <v>13</v>
      </c>
      <c r="P568" s="12">
        <v>0</v>
      </c>
      <c r="Q568" s="59" t="s">
        <v>579</v>
      </c>
      <c r="R568" s="59"/>
      <c r="T568" s="8">
        <f t="shared" si="43"/>
        <v>1</v>
      </c>
      <c r="U568" s="17">
        <f t="shared" si="44"/>
        <v>0</v>
      </c>
      <c r="V568" s="17"/>
      <c r="W568" s="19" t="str">
        <f t="shared" si="45"/>
        <v>CPP_006992</v>
      </c>
      <c r="X568" s="8">
        <f>_xlfn.COUNTIFS($L$2:$L49782,W568)</f>
        <v>1</v>
      </c>
    </row>
    <row r="569" spans="10:24" ht="13.5">
      <c r="J569" s="74">
        <v>2014</v>
      </c>
      <c r="K569" s="81" t="s">
        <v>4</v>
      </c>
      <c r="L569" s="65" t="s">
        <v>580</v>
      </c>
      <c r="M569" s="24">
        <v>2410</v>
      </c>
      <c r="N569" s="52" t="s">
        <v>25</v>
      </c>
      <c r="O569" s="33" t="s">
        <v>13</v>
      </c>
      <c r="P569" s="12">
        <v>0</v>
      </c>
      <c r="Q569" s="59" t="s">
        <v>579</v>
      </c>
      <c r="R569" s="59"/>
      <c r="T569" s="8">
        <f t="shared" si="43"/>
        <v>1</v>
      </c>
      <c r="U569" s="17">
        <f t="shared" si="44"/>
        <v>0</v>
      </c>
      <c r="V569" s="17"/>
      <c r="W569" s="19" t="str">
        <f t="shared" si="45"/>
        <v>CPP_006993</v>
      </c>
      <c r="X569" s="8">
        <f>_xlfn.COUNTIFS($L$2:$L49783,W569)</f>
        <v>1</v>
      </c>
    </row>
    <row r="570" spans="10:24" ht="13.5">
      <c r="J570" s="79">
        <v>2014</v>
      </c>
      <c r="K570" s="81" t="s">
        <v>4</v>
      </c>
      <c r="L570" s="65" t="s">
        <v>1468</v>
      </c>
      <c r="M570" s="24">
        <v>999</v>
      </c>
      <c r="N570" s="52" t="s">
        <v>25</v>
      </c>
      <c r="O570" s="33" t="s">
        <v>13</v>
      </c>
      <c r="P570" s="12">
        <v>0</v>
      </c>
      <c r="Q570" s="59" t="s">
        <v>952</v>
      </c>
      <c r="R570" s="59"/>
      <c r="T570" s="8">
        <f t="shared" si="43"/>
        <v>1</v>
      </c>
      <c r="U570" s="17">
        <f t="shared" si="44"/>
        <v>0</v>
      </c>
      <c r="V570" s="17"/>
      <c r="W570" s="19" t="str">
        <f t="shared" si="45"/>
        <v>CPP_006994</v>
      </c>
      <c r="X570" s="8">
        <f>_xlfn.COUNTIFS($L$2:$L49784,W570)</f>
        <v>1</v>
      </c>
    </row>
    <row r="571" spans="10:24" ht="13.5">
      <c r="J571" s="74">
        <v>2014</v>
      </c>
      <c r="K571" s="85" t="s">
        <v>4</v>
      </c>
      <c r="L571" s="65" t="s">
        <v>201</v>
      </c>
      <c r="M571" s="24">
        <v>8900</v>
      </c>
      <c r="N571" s="52" t="s">
        <v>25</v>
      </c>
      <c r="O571" s="63" t="s">
        <v>13</v>
      </c>
      <c r="P571" s="62">
        <v>0</v>
      </c>
      <c r="Q571" s="59" t="s">
        <v>574</v>
      </c>
      <c r="R571" s="59"/>
      <c r="T571" s="8">
        <f t="shared" si="43"/>
        <v>1</v>
      </c>
      <c r="U571" s="17">
        <f t="shared" si="44"/>
        <v>0</v>
      </c>
      <c r="V571" s="17"/>
      <c r="W571" s="19" t="str">
        <f t="shared" si="45"/>
        <v>CPP_006995</v>
      </c>
      <c r="X571" s="8">
        <f>_xlfn.COUNTIFS($L$2:$L49785,W571)</f>
        <v>1</v>
      </c>
    </row>
    <row r="572" spans="10:24" ht="13.5">
      <c r="J572" s="74">
        <v>2014</v>
      </c>
      <c r="K572" s="81" t="s">
        <v>4</v>
      </c>
      <c r="L572" s="65" t="s">
        <v>581</v>
      </c>
      <c r="M572" s="24">
        <v>6015</v>
      </c>
      <c r="N572" s="52" t="s">
        <v>25</v>
      </c>
      <c r="O572" s="33" t="s">
        <v>13</v>
      </c>
      <c r="P572" s="12">
        <v>0</v>
      </c>
      <c r="Q572" s="59" t="s">
        <v>582</v>
      </c>
      <c r="R572" s="59"/>
      <c r="T572" s="8">
        <f t="shared" si="43"/>
        <v>1</v>
      </c>
      <c r="U572" s="17">
        <f t="shared" si="44"/>
        <v>0</v>
      </c>
      <c r="V572" s="17"/>
      <c r="W572" s="19" t="str">
        <f t="shared" si="45"/>
        <v>CPP_006996</v>
      </c>
      <c r="X572" s="8">
        <f>_xlfn.COUNTIFS($L$2:$L49786,W572)</f>
        <v>1</v>
      </c>
    </row>
    <row r="573" spans="10:24" ht="13.5">
      <c r="J573" s="74">
        <v>2014</v>
      </c>
      <c r="K573" s="81" t="s">
        <v>4</v>
      </c>
      <c r="L573" s="65" t="s">
        <v>583</v>
      </c>
      <c r="M573" s="24">
        <v>6010</v>
      </c>
      <c r="N573" s="52" t="s">
        <v>25</v>
      </c>
      <c r="O573" s="33" t="s">
        <v>13</v>
      </c>
      <c r="P573" s="12">
        <v>0</v>
      </c>
      <c r="Q573" s="59" t="s">
        <v>582</v>
      </c>
      <c r="R573" s="59"/>
      <c r="T573" s="8">
        <f t="shared" si="43"/>
        <v>1</v>
      </c>
      <c r="U573" s="17">
        <f t="shared" si="44"/>
        <v>0</v>
      </c>
      <c r="V573" s="17"/>
      <c r="W573" s="19" t="str">
        <f t="shared" si="45"/>
        <v>CPP_006997</v>
      </c>
      <c r="X573" s="8">
        <f>_xlfn.COUNTIFS($L$2:$L49787,W573)</f>
        <v>1</v>
      </c>
    </row>
    <row r="574" spans="10:24" ht="13.5">
      <c r="J574" s="74">
        <v>2014</v>
      </c>
      <c r="K574" s="81" t="s">
        <v>4</v>
      </c>
      <c r="L574" s="65" t="s">
        <v>584</v>
      </c>
      <c r="M574" s="24">
        <v>6013</v>
      </c>
      <c r="N574" s="52" t="s">
        <v>25</v>
      </c>
      <c r="O574" s="33" t="s">
        <v>13</v>
      </c>
      <c r="P574" s="12">
        <v>0</v>
      </c>
      <c r="Q574" s="59" t="s">
        <v>582</v>
      </c>
      <c r="R574" s="59"/>
      <c r="T574" s="8">
        <f t="shared" si="43"/>
        <v>1</v>
      </c>
      <c r="U574" s="17">
        <f t="shared" si="44"/>
        <v>0</v>
      </c>
      <c r="V574" s="17"/>
      <c r="W574" s="19" t="str">
        <f t="shared" si="45"/>
        <v>CPP_006998</v>
      </c>
      <c r="X574" s="8">
        <f>_xlfn.COUNTIFS($L$2:$L49788,W574)</f>
        <v>1</v>
      </c>
    </row>
    <row r="575" spans="10:24" ht="13.5">
      <c r="J575" s="74">
        <v>2014</v>
      </c>
      <c r="K575" s="81" t="s">
        <v>4</v>
      </c>
      <c r="L575" s="65" t="s">
        <v>585</v>
      </c>
      <c r="M575" s="24">
        <v>6015</v>
      </c>
      <c r="N575" s="52" t="s">
        <v>25</v>
      </c>
      <c r="O575" s="33" t="s">
        <v>13</v>
      </c>
      <c r="P575" s="12">
        <v>0</v>
      </c>
      <c r="Q575" s="59" t="s">
        <v>582</v>
      </c>
      <c r="R575" s="59"/>
      <c r="T575" s="8">
        <f t="shared" si="43"/>
        <v>1</v>
      </c>
      <c r="U575" s="17">
        <f t="shared" si="44"/>
        <v>0</v>
      </c>
      <c r="V575" s="17"/>
      <c r="W575" s="19" t="str">
        <f t="shared" si="45"/>
        <v>CPP_006999</v>
      </c>
      <c r="X575" s="8">
        <f>_xlfn.COUNTIFS($L$2:$L49789,W575)</f>
        <v>1</v>
      </c>
    </row>
    <row r="576" spans="10:24" ht="13.5">
      <c r="J576" s="74">
        <v>2014</v>
      </c>
      <c r="K576" s="81" t="s">
        <v>4</v>
      </c>
      <c r="L576" s="65" t="s">
        <v>586</v>
      </c>
      <c r="M576" s="24">
        <v>11348</v>
      </c>
      <c r="N576" s="52" t="s">
        <v>25</v>
      </c>
      <c r="O576" s="33" t="s">
        <v>13</v>
      </c>
      <c r="P576" s="12">
        <v>0</v>
      </c>
      <c r="Q576" s="59" t="s">
        <v>587</v>
      </c>
      <c r="R576" s="59"/>
      <c r="T576" s="8">
        <f t="shared" si="43"/>
        <v>1</v>
      </c>
      <c r="U576" s="17">
        <f t="shared" si="44"/>
        <v>0</v>
      </c>
      <c r="V576" s="17"/>
      <c r="W576" s="19" t="str">
        <f t="shared" si="45"/>
        <v>CPP_007000</v>
      </c>
      <c r="X576" s="8">
        <f>_xlfn.COUNTIFS($L$2:$L49790,W576)</f>
        <v>1</v>
      </c>
    </row>
    <row r="577" spans="10:24" ht="13.5">
      <c r="J577" s="74">
        <v>2014</v>
      </c>
      <c r="K577" s="81" t="s">
        <v>4</v>
      </c>
      <c r="L577" s="65" t="s">
        <v>588</v>
      </c>
      <c r="M577" s="24">
        <v>3381</v>
      </c>
      <c r="N577" s="52" t="s">
        <v>25</v>
      </c>
      <c r="O577" s="33" t="s">
        <v>13</v>
      </c>
      <c r="P577" s="12">
        <v>0</v>
      </c>
      <c r="Q577" s="59" t="s">
        <v>589</v>
      </c>
      <c r="R577" s="59"/>
      <c r="T577" s="8">
        <f t="shared" si="43"/>
        <v>1</v>
      </c>
      <c r="U577" s="17">
        <f t="shared" si="44"/>
        <v>0</v>
      </c>
      <c r="V577" s="17"/>
      <c r="W577" s="19" t="str">
        <f t="shared" si="45"/>
        <v>CPP_007013</v>
      </c>
      <c r="X577" s="8">
        <f>_xlfn.COUNTIFS($L$2:$L49791,W577)</f>
        <v>1</v>
      </c>
    </row>
    <row r="578" spans="10:24" ht="13.5">
      <c r="J578" s="78">
        <v>2014</v>
      </c>
      <c r="K578" s="81" t="s">
        <v>4</v>
      </c>
      <c r="L578" s="65" t="s">
        <v>955</v>
      </c>
      <c r="M578" s="24">
        <v>999</v>
      </c>
      <c r="N578" s="52" t="s">
        <v>25</v>
      </c>
      <c r="O578" s="33" t="s">
        <v>13</v>
      </c>
      <c r="P578" s="12">
        <v>0</v>
      </c>
      <c r="Q578" s="59" t="s">
        <v>946</v>
      </c>
      <c r="R578" s="59"/>
      <c r="T578" s="8">
        <f aca="true" t="shared" si="46" ref="T578:T641">IF(L578="",0,1)</f>
        <v>1</v>
      </c>
      <c r="U578" s="17">
        <f t="shared" si="44"/>
        <v>0</v>
      </c>
      <c r="V578" s="17"/>
      <c r="W578" s="19" t="str">
        <f t="shared" si="45"/>
        <v>CPP_007014</v>
      </c>
      <c r="X578" s="8">
        <f>_xlfn.COUNTIFS($L$2:$L49792,W578)</f>
        <v>1</v>
      </c>
    </row>
    <row r="579" spans="10:24" ht="13.5">
      <c r="J579" s="78">
        <v>2014</v>
      </c>
      <c r="K579" s="81" t="s">
        <v>4</v>
      </c>
      <c r="L579" s="65" t="s">
        <v>954</v>
      </c>
      <c r="M579" s="24">
        <v>999</v>
      </c>
      <c r="N579" s="52" t="s">
        <v>25</v>
      </c>
      <c r="O579" s="33" t="s">
        <v>13</v>
      </c>
      <c r="P579" s="12">
        <v>0</v>
      </c>
      <c r="Q579" s="59" t="s">
        <v>946</v>
      </c>
      <c r="R579" s="59"/>
      <c r="T579" s="8">
        <f t="shared" si="46"/>
        <v>1</v>
      </c>
      <c r="U579" s="17">
        <f aca="true" t="shared" si="47" ref="U579:U642">IF(O579="NO",0,1)</f>
        <v>0</v>
      </c>
      <c r="V579" s="17"/>
      <c r="W579" s="19" t="str">
        <f t="shared" si="45"/>
        <v>CPP_007015</v>
      </c>
      <c r="X579" s="8">
        <f>_xlfn.COUNTIFS($L$2:$L49793,W579)</f>
        <v>1</v>
      </c>
    </row>
    <row r="580" spans="10:24" ht="13.5">
      <c r="J580" s="75">
        <v>2014</v>
      </c>
      <c r="K580" s="80" t="s">
        <v>4</v>
      </c>
      <c r="L580" s="86" t="s">
        <v>339</v>
      </c>
      <c r="M580" s="23">
        <v>6786</v>
      </c>
      <c r="N580" s="13" t="s">
        <v>25</v>
      </c>
      <c r="O580" s="54" t="s">
        <v>13</v>
      </c>
      <c r="P580" s="12">
        <v>0</v>
      </c>
      <c r="Q580" s="59"/>
      <c r="R580" s="59"/>
      <c r="T580" s="8">
        <f t="shared" si="46"/>
        <v>1</v>
      </c>
      <c r="U580" s="17">
        <f t="shared" si="47"/>
        <v>0</v>
      </c>
      <c r="V580" s="17"/>
      <c r="W580" s="19" t="str">
        <f t="shared" si="45"/>
        <v>CPP_007016</v>
      </c>
      <c r="X580" s="8">
        <f>_xlfn.COUNTIFS($L$2:$L49794,W580)</f>
        <v>1</v>
      </c>
    </row>
    <row r="581" spans="10:24" ht="13.5">
      <c r="J581" s="75">
        <v>2014</v>
      </c>
      <c r="K581" s="80" t="s">
        <v>4</v>
      </c>
      <c r="L581" s="86" t="s">
        <v>340</v>
      </c>
      <c r="M581" s="23">
        <v>1626</v>
      </c>
      <c r="N581" s="13" t="s">
        <v>25</v>
      </c>
      <c r="O581" s="54" t="s">
        <v>13</v>
      </c>
      <c r="P581" s="12">
        <v>0</v>
      </c>
      <c r="Q581" s="59"/>
      <c r="R581" s="59"/>
      <c r="T581" s="8">
        <f t="shared" si="46"/>
        <v>1</v>
      </c>
      <c r="U581" s="17">
        <f t="shared" si="47"/>
        <v>0</v>
      </c>
      <c r="V581" s="17"/>
      <c r="W581" s="19" t="str">
        <f t="shared" si="45"/>
        <v>CPP_007017</v>
      </c>
      <c r="X581" s="8">
        <f>_xlfn.COUNTIFS($L$2:$L49795,W581)</f>
        <v>1</v>
      </c>
    </row>
    <row r="582" spans="10:24" ht="13.5">
      <c r="J582" s="78">
        <v>2014</v>
      </c>
      <c r="K582" s="81" t="s">
        <v>4</v>
      </c>
      <c r="L582" s="65" t="s">
        <v>953</v>
      </c>
      <c r="M582" s="24">
        <v>999</v>
      </c>
      <c r="N582" s="52" t="s">
        <v>25</v>
      </c>
      <c r="O582" s="33" t="s">
        <v>13</v>
      </c>
      <c r="P582" s="12">
        <v>0</v>
      </c>
      <c r="Q582" s="59" t="s">
        <v>926</v>
      </c>
      <c r="R582" s="59"/>
      <c r="T582" s="8">
        <f t="shared" si="46"/>
        <v>1</v>
      </c>
      <c r="U582" s="17">
        <f t="shared" si="47"/>
        <v>0</v>
      </c>
      <c r="V582" s="17"/>
      <c r="W582" s="19" t="str">
        <f t="shared" si="45"/>
        <v>CPP_007018</v>
      </c>
      <c r="X582" s="8">
        <f>_xlfn.COUNTIFS($L$2:$L49796,W582)</f>
        <v>1</v>
      </c>
    </row>
    <row r="583" spans="10:24" ht="13.5">
      <c r="J583" s="75">
        <v>2014</v>
      </c>
      <c r="K583" s="80" t="s">
        <v>4</v>
      </c>
      <c r="L583" s="86" t="s">
        <v>341</v>
      </c>
      <c r="M583" s="23">
        <v>19285</v>
      </c>
      <c r="N583" s="13" t="s">
        <v>25</v>
      </c>
      <c r="O583" s="54" t="s">
        <v>13</v>
      </c>
      <c r="P583" s="12">
        <v>0</v>
      </c>
      <c r="Q583" s="59"/>
      <c r="R583" s="59"/>
      <c r="T583" s="8">
        <f t="shared" si="46"/>
        <v>1</v>
      </c>
      <c r="U583" s="17">
        <f t="shared" si="47"/>
        <v>0</v>
      </c>
      <c r="V583" s="17"/>
      <c r="W583" s="19" t="str">
        <f t="shared" si="45"/>
        <v>CPP_007019</v>
      </c>
      <c r="X583" s="8">
        <f>_xlfn.COUNTIFS($L$2:$L49797,W583)</f>
        <v>1</v>
      </c>
    </row>
    <row r="584" spans="10:24" ht="13.5">
      <c r="J584" s="75">
        <v>2014</v>
      </c>
      <c r="K584" s="19" t="s">
        <v>1669</v>
      </c>
      <c r="L584" s="91" t="s">
        <v>22</v>
      </c>
      <c r="M584" s="72">
        <v>21867</v>
      </c>
      <c r="N584" s="13" t="s">
        <v>25</v>
      </c>
      <c r="O584" s="58" t="s">
        <v>119</v>
      </c>
      <c r="P584" s="12" t="s">
        <v>812</v>
      </c>
      <c r="Q584" s="59" t="s">
        <v>590</v>
      </c>
      <c r="R584" s="59"/>
      <c r="T584" s="8">
        <f t="shared" si="46"/>
        <v>1</v>
      </c>
      <c r="U584" s="17">
        <f t="shared" si="47"/>
        <v>1</v>
      </c>
      <c r="V584" s="17"/>
      <c r="W584" s="19" t="str">
        <f t="shared" si="45"/>
        <v>CPP_007020</v>
      </c>
      <c r="X584" s="8">
        <f>_xlfn.COUNTIFS($L$2:$L49798,W584)</f>
        <v>1</v>
      </c>
    </row>
    <row r="585" spans="10:24" ht="13.5">
      <c r="J585" s="79">
        <v>2014</v>
      </c>
      <c r="K585" s="81" t="s">
        <v>4</v>
      </c>
      <c r="L585" s="65" t="s">
        <v>342</v>
      </c>
      <c r="M585" s="24">
        <v>22632</v>
      </c>
      <c r="N585" s="52" t="s">
        <v>25</v>
      </c>
      <c r="O585" s="33" t="s">
        <v>119</v>
      </c>
      <c r="P585" s="12" t="s">
        <v>812</v>
      </c>
      <c r="Q585" s="59" t="s">
        <v>590</v>
      </c>
      <c r="R585" s="59"/>
      <c r="T585" s="8">
        <f t="shared" si="46"/>
        <v>1</v>
      </c>
      <c r="U585" s="17">
        <f t="shared" si="47"/>
        <v>1</v>
      </c>
      <c r="V585" s="17"/>
      <c r="W585" s="19" t="str">
        <f t="shared" si="45"/>
        <v>CPP_007021</v>
      </c>
      <c r="X585" s="8">
        <f>_xlfn.COUNTIFS($L$2:$L49799,W585)</f>
        <v>1</v>
      </c>
    </row>
    <row r="586" spans="10:24" ht="13.5">
      <c r="J586" s="74">
        <v>2014</v>
      </c>
      <c r="K586" s="81" t="s">
        <v>4</v>
      </c>
      <c r="L586" s="65" t="s">
        <v>733</v>
      </c>
      <c r="M586" s="24">
        <v>6000</v>
      </c>
      <c r="N586" s="52" t="s">
        <v>14</v>
      </c>
      <c r="O586" s="33" t="s">
        <v>13</v>
      </c>
      <c r="P586" s="12">
        <v>0</v>
      </c>
      <c r="Q586" s="59" t="s">
        <v>734</v>
      </c>
      <c r="R586" s="59"/>
      <c r="T586" s="8">
        <f t="shared" si="46"/>
        <v>1</v>
      </c>
      <c r="U586" s="17">
        <f t="shared" si="47"/>
        <v>0</v>
      </c>
      <c r="V586" s="17"/>
      <c r="W586" s="19" t="str">
        <f t="shared" si="45"/>
        <v>CPP_007033</v>
      </c>
      <c r="X586" s="8">
        <f>_xlfn.COUNTIFS($L$2:$L49800,W586)</f>
        <v>1</v>
      </c>
    </row>
    <row r="587" spans="10:24" ht="13.5">
      <c r="J587" s="74">
        <v>2014</v>
      </c>
      <c r="K587" s="81" t="s">
        <v>4</v>
      </c>
      <c r="L587" s="65" t="s">
        <v>735</v>
      </c>
      <c r="M587" s="24">
        <v>3000</v>
      </c>
      <c r="N587" s="52" t="s">
        <v>14</v>
      </c>
      <c r="O587" s="33" t="s">
        <v>13</v>
      </c>
      <c r="P587" s="12">
        <v>0</v>
      </c>
      <c r="Q587" s="59" t="s">
        <v>736</v>
      </c>
      <c r="R587" s="59"/>
      <c r="T587" s="8">
        <f t="shared" si="46"/>
        <v>1</v>
      </c>
      <c r="U587" s="17">
        <f t="shared" si="47"/>
        <v>0</v>
      </c>
      <c r="V587" s="17"/>
      <c r="W587" s="19" t="str">
        <f t="shared" si="45"/>
        <v>CPP_007034</v>
      </c>
      <c r="X587" s="8">
        <f>_xlfn.COUNTIFS($L$2:$L49801,W587)</f>
        <v>1</v>
      </c>
    </row>
    <row r="588" spans="10:24" ht="13.5">
      <c r="J588" s="74">
        <v>2014</v>
      </c>
      <c r="K588" s="81" t="s">
        <v>4</v>
      </c>
      <c r="L588" s="65" t="s">
        <v>737</v>
      </c>
      <c r="M588" s="24">
        <v>6000</v>
      </c>
      <c r="N588" s="52" t="s">
        <v>14</v>
      </c>
      <c r="O588" s="33" t="s">
        <v>13</v>
      </c>
      <c r="P588" s="12">
        <v>0</v>
      </c>
      <c r="Q588" s="59" t="s">
        <v>734</v>
      </c>
      <c r="R588" s="59"/>
      <c r="T588" s="8">
        <f t="shared" si="46"/>
        <v>1</v>
      </c>
      <c r="U588" s="17">
        <f t="shared" si="47"/>
        <v>0</v>
      </c>
      <c r="V588" s="17"/>
      <c r="W588" s="19" t="str">
        <f t="shared" si="45"/>
        <v>CPP_007035</v>
      </c>
      <c r="X588" s="8">
        <f>_xlfn.COUNTIFS($L$2:$L49802,W588)</f>
        <v>1</v>
      </c>
    </row>
    <row r="589" spans="10:24" ht="13.5">
      <c r="J589" s="74">
        <v>2014</v>
      </c>
      <c r="K589" s="80" t="s">
        <v>4</v>
      </c>
      <c r="L589" s="86" t="s">
        <v>104</v>
      </c>
      <c r="M589" s="23">
        <v>2000</v>
      </c>
      <c r="N589" s="11" t="s">
        <v>14</v>
      </c>
      <c r="O589" s="52" t="s">
        <v>13</v>
      </c>
      <c r="P589" s="12">
        <v>0</v>
      </c>
      <c r="Q589" s="59"/>
      <c r="R589" s="59"/>
      <c r="T589" s="8">
        <f t="shared" si="46"/>
        <v>1</v>
      </c>
      <c r="U589" s="17">
        <f t="shared" si="47"/>
        <v>0</v>
      </c>
      <c r="V589" s="17"/>
      <c r="W589" s="19" t="str">
        <f t="shared" si="45"/>
        <v>CPP_007036</v>
      </c>
      <c r="X589" s="8">
        <f>_xlfn.COUNTIFS($L$2:$L49803,W589)</f>
        <v>1</v>
      </c>
    </row>
    <row r="590" spans="10:24" ht="13.5">
      <c r="J590" s="74">
        <v>2014</v>
      </c>
      <c r="K590" s="81" t="s">
        <v>4</v>
      </c>
      <c r="L590" s="65" t="s">
        <v>738</v>
      </c>
      <c r="M590" s="24">
        <v>3000</v>
      </c>
      <c r="N590" s="52" t="s">
        <v>14</v>
      </c>
      <c r="O590" s="33" t="s">
        <v>13</v>
      </c>
      <c r="P590" s="12">
        <v>0</v>
      </c>
      <c r="Q590" s="59" t="s">
        <v>739</v>
      </c>
      <c r="R590" s="59"/>
      <c r="T590" s="8">
        <f t="shared" si="46"/>
        <v>1</v>
      </c>
      <c r="U590" s="17">
        <f t="shared" si="47"/>
        <v>0</v>
      </c>
      <c r="V590" s="17"/>
      <c r="W590" s="19" t="str">
        <f t="shared" si="45"/>
        <v>CPP_007037</v>
      </c>
      <c r="X590" s="8">
        <f>_xlfn.COUNTIFS($L$2:$L49804,W590)</f>
        <v>1</v>
      </c>
    </row>
    <row r="591" spans="10:24" ht="13.5">
      <c r="J591" s="74">
        <v>2014</v>
      </c>
      <c r="K591" s="81" t="s">
        <v>4</v>
      </c>
      <c r="L591" s="65" t="s">
        <v>740</v>
      </c>
      <c r="M591" s="24">
        <v>7000</v>
      </c>
      <c r="N591" s="52" t="s">
        <v>14</v>
      </c>
      <c r="O591" s="33" t="s">
        <v>13</v>
      </c>
      <c r="P591" s="12">
        <v>0</v>
      </c>
      <c r="Q591" s="59" t="s">
        <v>734</v>
      </c>
      <c r="R591" s="59"/>
      <c r="T591" s="8">
        <f t="shared" si="46"/>
        <v>1</v>
      </c>
      <c r="U591" s="17">
        <f t="shared" si="47"/>
        <v>0</v>
      </c>
      <c r="V591" s="17"/>
      <c r="W591" s="19" t="str">
        <f t="shared" si="45"/>
        <v>CPP_007038</v>
      </c>
      <c r="X591" s="8">
        <f>_xlfn.COUNTIFS($L$2:$L49805,W591)</f>
        <v>1</v>
      </c>
    </row>
    <row r="592" spans="10:24" ht="13.5">
      <c r="J592" s="74">
        <v>2014</v>
      </c>
      <c r="K592" s="81" t="s">
        <v>4</v>
      </c>
      <c r="L592" s="65" t="s">
        <v>741</v>
      </c>
      <c r="M592" s="24">
        <v>3000</v>
      </c>
      <c r="N592" s="52" t="s">
        <v>14</v>
      </c>
      <c r="O592" s="33" t="s">
        <v>13</v>
      </c>
      <c r="P592" s="12">
        <v>0</v>
      </c>
      <c r="Q592" s="59" t="s">
        <v>739</v>
      </c>
      <c r="R592" s="59"/>
      <c r="T592" s="8">
        <f t="shared" si="46"/>
        <v>1</v>
      </c>
      <c r="U592" s="17">
        <f t="shared" si="47"/>
        <v>0</v>
      </c>
      <c r="V592" s="17"/>
      <c r="W592" s="19" t="str">
        <f t="shared" si="45"/>
        <v>CPP_007039</v>
      </c>
      <c r="X592" s="8">
        <f>_xlfn.COUNTIFS($L$2:$L49806,W592)</f>
        <v>1</v>
      </c>
    </row>
    <row r="593" spans="10:24" ht="13.5">
      <c r="J593" s="74">
        <v>2014</v>
      </c>
      <c r="K593" s="81" t="s">
        <v>4</v>
      </c>
      <c r="L593" s="65" t="s">
        <v>742</v>
      </c>
      <c r="M593" s="24">
        <v>2000</v>
      </c>
      <c r="N593" s="52" t="s">
        <v>14</v>
      </c>
      <c r="O593" s="66" t="s">
        <v>119</v>
      </c>
      <c r="P593" s="12">
        <v>1</v>
      </c>
      <c r="Q593" s="59" t="s">
        <v>722</v>
      </c>
      <c r="R593" s="59"/>
      <c r="T593" s="8">
        <f t="shared" si="46"/>
        <v>1</v>
      </c>
      <c r="U593" s="17">
        <f t="shared" si="47"/>
        <v>1</v>
      </c>
      <c r="V593" s="17"/>
      <c r="W593" s="19" t="str">
        <f t="shared" si="45"/>
        <v>CPP_007040</v>
      </c>
      <c r="X593" s="8">
        <f>_xlfn.COUNTIFS($L$2:$L49807,W593)</f>
        <v>1</v>
      </c>
    </row>
    <row r="594" spans="10:24" ht="13.5">
      <c r="J594" s="74">
        <v>2014</v>
      </c>
      <c r="K594" s="81" t="s">
        <v>4</v>
      </c>
      <c r="L594" s="65" t="s">
        <v>743</v>
      </c>
      <c r="M594" s="24">
        <v>1000</v>
      </c>
      <c r="N594" s="52" t="s">
        <v>14</v>
      </c>
      <c r="O594" s="33" t="s">
        <v>13</v>
      </c>
      <c r="P594" s="12">
        <v>0</v>
      </c>
      <c r="Q594" s="59" t="s">
        <v>744</v>
      </c>
      <c r="R594" s="59"/>
      <c r="T594" s="8">
        <f t="shared" si="46"/>
        <v>1</v>
      </c>
      <c r="U594" s="17">
        <f t="shared" si="47"/>
        <v>0</v>
      </c>
      <c r="V594" s="17"/>
      <c r="W594" s="19" t="str">
        <f t="shared" si="45"/>
        <v>CPP_007041</v>
      </c>
      <c r="X594" s="8">
        <f>_xlfn.COUNTIFS($L$2:$L49808,W594)</f>
        <v>1</v>
      </c>
    </row>
    <row r="595" spans="10:24" ht="13.5">
      <c r="J595" s="74">
        <v>2014</v>
      </c>
      <c r="K595" s="81" t="s">
        <v>4</v>
      </c>
      <c r="L595" s="65" t="s">
        <v>745</v>
      </c>
      <c r="M595" s="24">
        <v>3000</v>
      </c>
      <c r="N595" s="52" t="s">
        <v>14</v>
      </c>
      <c r="O595" s="33" t="s">
        <v>13</v>
      </c>
      <c r="P595" s="12">
        <v>0</v>
      </c>
      <c r="Q595" s="59" t="s">
        <v>746</v>
      </c>
      <c r="R595" s="59"/>
      <c r="T595" s="8">
        <f t="shared" si="46"/>
        <v>1</v>
      </c>
      <c r="U595" s="17">
        <f t="shared" si="47"/>
        <v>0</v>
      </c>
      <c r="V595" s="17"/>
      <c r="W595" s="19" t="str">
        <f t="shared" si="45"/>
        <v>CPP_007042</v>
      </c>
      <c r="X595" s="8">
        <f>_xlfn.COUNTIFS($L$2:$L49809,W595)</f>
        <v>1</v>
      </c>
    </row>
    <row r="596" spans="10:24" ht="13.5">
      <c r="J596" s="74">
        <v>2014</v>
      </c>
      <c r="K596" s="81" t="s">
        <v>4</v>
      </c>
      <c r="L596" s="65" t="s">
        <v>747</v>
      </c>
      <c r="M596" s="24">
        <v>2000</v>
      </c>
      <c r="N596" s="52" t="s">
        <v>14</v>
      </c>
      <c r="O596" s="66" t="s">
        <v>119</v>
      </c>
      <c r="P596" s="12">
        <v>1</v>
      </c>
      <c r="Q596" s="59" t="s">
        <v>564</v>
      </c>
      <c r="R596" s="59"/>
      <c r="T596" s="8">
        <f t="shared" si="46"/>
        <v>1</v>
      </c>
      <c r="U596" s="17">
        <f t="shared" si="47"/>
        <v>1</v>
      </c>
      <c r="V596" s="17"/>
      <c r="W596" s="19" t="str">
        <f t="shared" si="45"/>
        <v>CPP_007043</v>
      </c>
      <c r="X596" s="8">
        <f>_xlfn.COUNTIFS($L$2:$L49810,W596)</f>
        <v>1</v>
      </c>
    </row>
    <row r="597" spans="10:24" ht="13.5">
      <c r="J597" s="74">
        <v>2014</v>
      </c>
      <c r="K597" s="81" t="s">
        <v>4</v>
      </c>
      <c r="L597" s="65" t="s">
        <v>748</v>
      </c>
      <c r="M597" s="24">
        <v>2000</v>
      </c>
      <c r="N597" s="52" t="s">
        <v>14</v>
      </c>
      <c r="O597" s="66" t="s">
        <v>119</v>
      </c>
      <c r="P597" s="12">
        <v>1</v>
      </c>
      <c r="Q597" s="59" t="s">
        <v>720</v>
      </c>
      <c r="R597" s="59"/>
      <c r="T597" s="8">
        <f t="shared" si="46"/>
        <v>1</v>
      </c>
      <c r="U597" s="17">
        <f t="shared" si="47"/>
        <v>1</v>
      </c>
      <c r="V597" s="17"/>
      <c r="W597" s="19" t="str">
        <f aca="true" t="shared" si="48" ref="W597:W660">L597</f>
        <v>CPP_007044</v>
      </c>
      <c r="X597" s="8">
        <f>_xlfn.COUNTIFS($L$2:$L49811,W597)</f>
        <v>1</v>
      </c>
    </row>
    <row r="598" spans="10:24" ht="13.5">
      <c r="J598" s="74">
        <v>2014</v>
      </c>
      <c r="K598" s="81" t="s">
        <v>4</v>
      </c>
      <c r="L598" s="65" t="s">
        <v>749</v>
      </c>
      <c r="M598" s="24">
        <v>3000</v>
      </c>
      <c r="N598" s="52" t="s">
        <v>14</v>
      </c>
      <c r="O598" s="33" t="s">
        <v>13</v>
      </c>
      <c r="P598" s="12">
        <v>0</v>
      </c>
      <c r="Q598" s="59" t="s">
        <v>734</v>
      </c>
      <c r="R598" s="59"/>
      <c r="T598" s="8">
        <f t="shared" si="46"/>
        <v>1</v>
      </c>
      <c r="U598" s="17">
        <f t="shared" si="47"/>
        <v>0</v>
      </c>
      <c r="V598" s="17"/>
      <c r="W598" s="19" t="str">
        <f t="shared" si="48"/>
        <v>CPP_007046</v>
      </c>
      <c r="X598" s="8">
        <f>_xlfn.COUNTIFS($L$2:$L49812,W598)</f>
        <v>1</v>
      </c>
    </row>
    <row r="599" spans="10:24" ht="13.5">
      <c r="J599" s="74">
        <v>2014</v>
      </c>
      <c r="K599" s="81" t="s">
        <v>4</v>
      </c>
      <c r="L599" s="65" t="s">
        <v>750</v>
      </c>
      <c r="M599" s="24">
        <v>1000</v>
      </c>
      <c r="N599" s="52" t="s">
        <v>14</v>
      </c>
      <c r="O599" s="66" t="s">
        <v>119</v>
      </c>
      <c r="P599" s="12">
        <v>1</v>
      </c>
      <c r="Q599" s="59" t="s">
        <v>751</v>
      </c>
      <c r="R599" s="59"/>
      <c r="T599" s="8">
        <f t="shared" si="46"/>
        <v>1</v>
      </c>
      <c r="U599" s="17">
        <f t="shared" si="47"/>
        <v>1</v>
      </c>
      <c r="V599" s="17"/>
      <c r="W599" s="19" t="str">
        <f t="shared" si="48"/>
        <v>CPP_007047</v>
      </c>
      <c r="X599" s="8">
        <f>_xlfn.COUNTIFS($L$2:$L49813,W599)</f>
        <v>1</v>
      </c>
    </row>
    <row r="600" spans="10:24" ht="13.5">
      <c r="J600" s="74">
        <v>2014</v>
      </c>
      <c r="K600" s="80" t="s">
        <v>4</v>
      </c>
      <c r="L600" s="88" t="s">
        <v>1577</v>
      </c>
      <c r="M600" s="24">
        <v>999</v>
      </c>
      <c r="N600" s="11" t="s">
        <v>14</v>
      </c>
      <c r="O600" s="52" t="s">
        <v>13</v>
      </c>
      <c r="P600" s="12">
        <v>0</v>
      </c>
      <c r="Q600" s="12"/>
      <c r="R600" s="12"/>
      <c r="T600" s="8">
        <f t="shared" si="46"/>
        <v>1</v>
      </c>
      <c r="U600" s="17">
        <f t="shared" si="47"/>
        <v>0</v>
      </c>
      <c r="V600" s="17"/>
      <c r="W600" s="19" t="str">
        <f t="shared" si="48"/>
        <v>CPP_007048</v>
      </c>
      <c r="X600" s="8">
        <f>_xlfn.COUNTIFS($L$2:$L49814,W600)</f>
        <v>1</v>
      </c>
    </row>
    <row r="601" spans="10:24" ht="13.5">
      <c r="J601" s="74">
        <v>2014</v>
      </c>
      <c r="K601" s="81" t="s">
        <v>4</v>
      </c>
      <c r="L601" s="65" t="s">
        <v>752</v>
      </c>
      <c r="M601" s="24">
        <v>2000</v>
      </c>
      <c r="N601" s="52" t="s">
        <v>14</v>
      </c>
      <c r="O601" s="33" t="s">
        <v>13</v>
      </c>
      <c r="P601" s="12">
        <v>0</v>
      </c>
      <c r="Q601" s="59" t="s">
        <v>739</v>
      </c>
      <c r="R601" s="59"/>
      <c r="T601" s="8">
        <f t="shared" si="46"/>
        <v>1</v>
      </c>
      <c r="U601" s="17">
        <f t="shared" si="47"/>
        <v>0</v>
      </c>
      <c r="V601" s="17"/>
      <c r="W601" s="19" t="str">
        <f t="shared" si="48"/>
        <v>CPP_007050</v>
      </c>
      <c r="X601" s="8">
        <f>_xlfn.COUNTIFS($L$2:$L49815,W601)</f>
        <v>1</v>
      </c>
    </row>
    <row r="602" spans="10:24" ht="13.5">
      <c r="J602" s="74">
        <v>2014</v>
      </c>
      <c r="K602" s="81" t="s">
        <v>4</v>
      </c>
      <c r="L602" s="65" t="s">
        <v>753</v>
      </c>
      <c r="M602" s="24">
        <v>3000</v>
      </c>
      <c r="N602" s="52" t="s">
        <v>14</v>
      </c>
      <c r="O602" s="33" t="s">
        <v>13</v>
      </c>
      <c r="P602" s="12">
        <v>0</v>
      </c>
      <c r="Q602" s="59" t="s">
        <v>746</v>
      </c>
      <c r="R602" s="59"/>
      <c r="T602" s="8">
        <f t="shared" si="46"/>
        <v>1</v>
      </c>
      <c r="U602" s="17">
        <f t="shared" si="47"/>
        <v>0</v>
      </c>
      <c r="V602" s="17"/>
      <c r="W602" s="19" t="str">
        <f t="shared" si="48"/>
        <v>CPP_007052</v>
      </c>
      <c r="X602" s="8">
        <f>_xlfn.COUNTIFS($L$2:$L49816,W602)</f>
        <v>1</v>
      </c>
    </row>
    <row r="603" spans="10:24" ht="13.5">
      <c r="J603" s="74">
        <v>2014</v>
      </c>
      <c r="K603" s="81" t="s">
        <v>4</v>
      </c>
      <c r="L603" s="65" t="s">
        <v>754</v>
      </c>
      <c r="M603" s="24">
        <v>3000</v>
      </c>
      <c r="N603" s="52" t="s">
        <v>14</v>
      </c>
      <c r="O603" s="66" t="s">
        <v>119</v>
      </c>
      <c r="P603" s="12">
        <v>1</v>
      </c>
      <c r="Q603" s="59" t="s">
        <v>739</v>
      </c>
      <c r="R603" s="59"/>
      <c r="T603" s="8">
        <f t="shared" si="46"/>
        <v>1</v>
      </c>
      <c r="U603" s="17">
        <f t="shared" si="47"/>
        <v>1</v>
      </c>
      <c r="V603" s="17"/>
      <c r="W603" s="19" t="str">
        <f t="shared" si="48"/>
        <v>CPP_007053</v>
      </c>
      <c r="X603" s="8">
        <f>_xlfn.COUNTIFS($L$2:$L49817,W603)</f>
        <v>1</v>
      </c>
    </row>
    <row r="604" spans="10:24" ht="13.5">
      <c r="J604" s="74">
        <v>2014</v>
      </c>
      <c r="K604" s="81" t="s">
        <v>4</v>
      </c>
      <c r="L604" s="65" t="s">
        <v>755</v>
      </c>
      <c r="M604" s="24">
        <v>4000</v>
      </c>
      <c r="N604" s="52" t="s">
        <v>14</v>
      </c>
      <c r="O604" s="33" t="s">
        <v>13</v>
      </c>
      <c r="P604" s="12">
        <v>0</v>
      </c>
      <c r="Q604" s="59" t="s">
        <v>756</v>
      </c>
      <c r="R604" s="59"/>
      <c r="T604" s="8">
        <f t="shared" si="46"/>
        <v>1</v>
      </c>
      <c r="U604" s="17">
        <f t="shared" si="47"/>
        <v>0</v>
      </c>
      <c r="V604" s="17"/>
      <c r="W604" s="19" t="str">
        <f t="shared" si="48"/>
        <v>CPP_007055</v>
      </c>
      <c r="X604" s="8">
        <f>_xlfn.COUNTIFS($L$2:$L49818,W604)</f>
        <v>1</v>
      </c>
    </row>
    <row r="605" spans="10:24" ht="13.5">
      <c r="J605" s="74">
        <v>2014</v>
      </c>
      <c r="K605" s="81" t="s">
        <v>4</v>
      </c>
      <c r="L605" s="65" t="s">
        <v>757</v>
      </c>
      <c r="M605" s="24">
        <v>1000</v>
      </c>
      <c r="N605" s="52" t="s">
        <v>14</v>
      </c>
      <c r="O605" s="66" t="s">
        <v>119</v>
      </c>
      <c r="P605" s="12">
        <v>1</v>
      </c>
      <c r="Q605" s="59" t="s">
        <v>746</v>
      </c>
      <c r="R605" s="59"/>
      <c r="T605" s="8">
        <f t="shared" si="46"/>
        <v>1</v>
      </c>
      <c r="U605" s="17">
        <f t="shared" si="47"/>
        <v>1</v>
      </c>
      <c r="V605" s="17"/>
      <c r="W605" s="19" t="str">
        <f t="shared" si="48"/>
        <v>CPP_007056</v>
      </c>
      <c r="X605" s="8">
        <f>_xlfn.COUNTIFS($L$2:$L49819,W605)</f>
        <v>1</v>
      </c>
    </row>
    <row r="606" spans="10:24" ht="13.5">
      <c r="J606" s="74">
        <v>2014</v>
      </c>
      <c r="K606" s="81" t="s">
        <v>4</v>
      </c>
      <c r="L606" s="65" t="s">
        <v>591</v>
      </c>
      <c r="M606" s="24">
        <v>28651</v>
      </c>
      <c r="N606" s="52" t="s">
        <v>25</v>
      </c>
      <c r="O606" s="33" t="s">
        <v>13</v>
      </c>
      <c r="P606" s="12">
        <v>0</v>
      </c>
      <c r="Q606" s="59" t="s">
        <v>592</v>
      </c>
      <c r="R606" s="59"/>
      <c r="T606" s="8">
        <f t="shared" si="46"/>
        <v>1</v>
      </c>
      <c r="U606" s="17">
        <f t="shared" si="47"/>
        <v>0</v>
      </c>
      <c r="V606" s="17"/>
      <c r="W606" s="19" t="str">
        <f t="shared" si="48"/>
        <v>CPP_007057</v>
      </c>
      <c r="X606" s="8">
        <f>_xlfn.COUNTIFS($L$2:$L49820,W606)</f>
        <v>1</v>
      </c>
    </row>
    <row r="607" spans="10:24" ht="13.5">
      <c r="J607" s="74">
        <v>2014</v>
      </c>
      <c r="K607" s="81" t="s">
        <v>4</v>
      </c>
      <c r="L607" s="65" t="s">
        <v>758</v>
      </c>
      <c r="M607" s="24">
        <v>3000</v>
      </c>
      <c r="N607" s="52" t="s">
        <v>14</v>
      </c>
      <c r="O607" s="33" t="s">
        <v>13</v>
      </c>
      <c r="P607" s="12">
        <v>0</v>
      </c>
      <c r="Q607" s="59" t="s">
        <v>730</v>
      </c>
      <c r="R607" s="59"/>
      <c r="T607" s="8">
        <f t="shared" si="46"/>
        <v>1</v>
      </c>
      <c r="U607" s="17">
        <f t="shared" si="47"/>
        <v>0</v>
      </c>
      <c r="V607" s="17"/>
      <c r="W607" s="19" t="str">
        <f t="shared" si="48"/>
        <v>CPP_007058</v>
      </c>
      <c r="X607" s="8">
        <f>_xlfn.COUNTIFS($L$2:$L49821,W607)</f>
        <v>1</v>
      </c>
    </row>
    <row r="608" spans="10:24" ht="13.5">
      <c r="J608" s="74">
        <v>2014</v>
      </c>
      <c r="K608" s="81" t="s">
        <v>4</v>
      </c>
      <c r="L608" s="65" t="s">
        <v>759</v>
      </c>
      <c r="M608" s="24">
        <v>4000</v>
      </c>
      <c r="N608" s="52" t="s">
        <v>14</v>
      </c>
      <c r="O608" s="33" t="s">
        <v>13</v>
      </c>
      <c r="P608" s="12">
        <v>0</v>
      </c>
      <c r="Q608" s="59" t="s">
        <v>760</v>
      </c>
      <c r="R608" s="59"/>
      <c r="T608" s="8">
        <f t="shared" si="46"/>
        <v>1</v>
      </c>
      <c r="U608" s="17">
        <f t="shared" si="47"/>
        <v>0</v>
      </c>
      <c r="V608" s="17"/>
      <c r="W608" s="19" t="str">
        <f t="shared" si="48"/>
        <v>CPP_007059</v>
      </c>
      <c r="X608" s="8">
        <f>_xlfn.COUNTIFS($L$2:$L49822,W608)</f>
        <v>1</v>
      </c>
    </row>
    <row r="609" spans="10:24" ht="13.5">
      <c r="J609" s="78">
        <v>2014</v>
      </c>
      <c r="K609" s="81" t="s">
        <v>4</v>
      </c>
      <c r="L609" s="65" t="s">
        <v>1252</v>
      </c>
      <c r="M609" s="24">
        <v>999</v>
      </c>
      <c r="N609" s="52" t="s">
        <v>25</v>
      </c>
      <c r="O609" s="33" t="s">
        <v>13</v>
      </c>
      <c r="P609" s="12">
        <v>0</v>
      </c>
      <c r="Q609" s="59" t="s">
        <v>899</v>
      </c>
      <c r="R609" s="59"/>
      <c r="T609" s="8">
        <f t="shared" si="46"/>
        <v>1</v>
      </c>
      <c r="U609" s="17">
        <f t="shared" si="47"/>
        <v>0</v>
      </c>
      <c r="V609" s="17"/>
      <c r="W609" s="19" t="str">
        <f t="shared" si="48"/>
        <v>CPP_007062</v>
      </c>
      <c r="X609" s="8">
        <f>_xlfn.COUNTIFS($L$2:$L49823,W609)</f>
        <v>1</v>
      </c>
    </row>
    <row r="610" spans="10:24" ht="13.5">
      <c r="J610" s="78">
        <v>2014</v>
      </c>
      <c r="K610" s="81" t="s">
        <v>4</v>
      </c>
      <c r="L610" s="65" t="s">
        <v>1076</v>
      </c>
      <c r="M610" s="24">
        <v>999</v>
      </c>
      <c r="N610" s="52" t="s">
        <v>25</v>
      </c>
      <c r="O610" s="33" t="s">
        <v>13</v>
      </c>
      <c r="P610" s="12">
        <v>0</v>
      </c>
      <c r="Q610" s="59" t="s">
        <v>899</v>
      </c>
      <c r="R610" s="59"/>
      <c r="T610" s="8">
        <f t="shared" si="46"/>
        <v>1</v>
      </c>
      <c r="U610" s="17">
        <f t="shared" si="47"/>
        <v>0</v>
      </c>
      <c r="V610" s="17"/>
      <c r="W610" s="19" t="str">
        <f t="shared" si="48"/>
        <v>CPP_007063</v>
      </c>
      <c r="X610" s="8">
        <f>_xlfn.COUNTIFS($L$2:$L49824,W610)</f>
        <v>1</v>
      </c>
    </row>
    <row r="611" spans="10:24" ht="13.5">
      <c r="J611" s="78">
        <v>2014</v>
      </c>
      <c r="K611" s="81" t="s">
        <v>4</v>
      </c>
      <c r="L611" s="65" t="s">
        <v>1251</v>
      </c>
      <c r="M611" s="24">
        <v>999</v>
      </c>
      <c r="N611" s="52" t="s">
        <v>25</v>
      </c>
      <c r="O611" s="33" t="s">
        <v>13</v>
      </c>
      <c r="P611" s="12">
        <v>0</v>
      </c>
      <c r="Q611" s="59" t="s">
        <v>899</v>
      </c>
      <c r="R611" s="59"/>
      <c r="T611" s="8">
        <f t="shared" si="46"/>
        <v>1</v>
      </c>
      <c r="U611" s="17">
        <f t="shared" si="47"/>
        <v>0</v>
      </c>
      <c r="V611" s="17"/>
      <c r="W611" s="19" t="str">
        <f t="shared" si="48"/>
        <v>CPP_007064</v>
      </c>
      <c r="X611" s="8">
        <f>_xlfn.COUNTIFS($L$2:$L49825,W611)</f>
        <v>1</v>
      </c>
    </row>
    <row r="612" spans="10:24" ht="13.5">
      <c r="J612" s="78">
        <v>2014</v>
      </c>
      <c r="K612" s="81" t="s">
        <v>4</v>
      </c>
      <c r="L612" s="65" t="s">
        <v>1253</v>
      </c>
      <c r="M612" s="24">
        <v>999</v>
      </c>
      <c r="N612" s="52" t="s">
        <v>25</v>
      </c>
      <c r="O612" s="33" t="s">
        <v>13</v>
      </c>
      <c r="P612" s="12">
        <v>0</v>
      </c>
      <c r="Q612" s="59" t="s">
        <v>899</v>
      </c>
      <c r="R612" s="59"/>
      <c r="T612" s="8">
        <f t="shared" si="46"/>
        <v>1</v>
      </c>
      <c r="U612" s="17">
        <f t="shared" si="47"/>
        <v>0</v>
      </c>
      <c r="V612" s="17"/>
      <c r="W612" s="19" t="str">
        <f t="shared" si="48"/>
        <v>CPP_007065</v>
      </c>
      <c r="X612" s="8">
        <f>_xlfn.COUNTIFS($L$2:$L49826,W612)</f>
        <v>1</v>
      </c>
    </row>
    <row r="613" spans="10:24" ht="13.5">
      <c r="J613" s="78">
        <v>2014</v>
      </c>
      <c r="K613" s="81" t="s">
        <v>4</v>
      </c>
      <c r="L613" s="65" t="s">
        <v>1078</v>
      </c>
      <c r="M613" s="24">
        <v>999</v>
      </c>
      <c r="N613" s="52" t="s">
        <v>25</v>
      </c>
      <c r="O613" s="33" t="s">
        <v>13</v>
      </c>
      <c r="P613" s="12">
        <v>0</v>
      </c>
      <c r="Q613" s="59" t="s">
        <v>899</v>
      </c>
      <c r="R613" s="59"/>
      <c r="T613" s="8">
        <f t="shared" si="46"/>
        <v>1</v>
      </c>
      <c r="U613" s="17">
        <f t="shared" si="47"/>
        <v>0</v>
      </c>
      <c r="V613" s="17"/>
      <c r="W613" s="19" t="str">
        <f t="shared" si="48"/>
        <v>CPP_007067</v>
      </c>
      <c r="X613" s="8">
        <f>_xlfn.COUNTIFS($L$2:$L49827,W613)</f>
        <v>1</v>
      </c>
    </row>
    <row r="614" spans="10:24" ht="13.5">
      <c r="J614" s="78">
        <v>2014</v>
      </c>
      <c r="K614" s="81" t="s">
        <v>4</v>
      </c>
      <c r="L614" s="65" t="s">
        <v>1077</v>
      </c>
      <c r="M614" s="24">
        <v>999</v>
      </c>
      <c r="N614" s="52" t="s">
        <v>25</v>
      </c>
      <c r="O614" s="33" t="s">
        <v>13</v>
      </c>
      <c r="P614" s="12">
        <v>0</v>
      </c>
      <c r="Q614" s="59" t="s">
        <v>899</v>
      </c>
      <c r="R614" s="59"/>
      <c r="T614" s="8">
        <f t="shared" si="46"/>
        <v>1</v>
      </c>
      <c r="U614" s="17">
        <f t="shared" si="47"/>
        <v>0</v>
      </c>
      <c r="V614" s="17"/>
      <c r="W614" s="19" t="str">
        <f t="shared" si="48"/>
        <v>CPP_007068</v>
      </c>
      <c r="X614" s="8">
        <f>_xlfn.COUNTIFS($L$2:$L49828,W614)</f>
        <v>1</v>
      </c>
    </row>
    <row r="615" spans="10:24" ht="13.5">
      <c r="J615" s="74">
        <v>2014</v>
      </c>
      <c r="K615" s="81" t="s">
        <v>4</v>
      </c>
      <c r="L615" s="65" t="s">
        <v>761</v>
      </c>
      <c r="M615" s="24">
        <v>2000</v>
      </c>
      <c r="N615" s="52" t="s">
        <v>14</v>
      </c>
      <c r="O615" s="33" t="s">
        <v>13</v>
      </c>
      <c r="P615" s="12">
        <v>0</v>
      </c>
      <c r="Q615" s="59" t="s">
        <v>720</v>
      </c>
      <c r="R615" s="59"/>
      <c r="T615" s="8">
        <f t="shared" si="46"/>
        <v>1</v>
      </c>
      <c r="U615" s="17">
        <f t="shared" si="47"/>
        <v>0</v>
      </c>
      <c r="V615" s="17"/>
      <c r="W615" s="19" t="str">
        <f t="shared" si="48"/>
        <v>CPP_007071</v>
      </c>
      <c r="X615" s="8">
        <f>_xlfn.COUNTIFS($L$2:$L49829,W615)</f>
        <v>1</v>
      </c>
    </row>
    <row r="616" spans="10:24" ht="13.5">
      <c r="J616" s="74">
        <v>2014</v>
      </c>
      <c r="K616" s="81" t="s">
        <v>4</v>
      </c>
      <c r="L616" s="65" t="s">
        <v>593</v>
      </c>
      <c r="M616" s="24">
        <v>28704</v>
      </c>
      <c r="N616" s="52" t="s">
        <v>25</v>
      </c>
      <c r="O616" s="33" t="s">
        <v>13</v>
      </c>
      <c r="P616" s="12">
        <v>0</v>
      </c>
      <c r="Q616" s="59" t="s">
        <v>592</v>
      </c>
      <c r="R616" s="59"/>
      <c r="T616" s="8">
        <f t="shared" si="46"/>
        <v>1</v>
      </c>
      <c r="U616" s="17">
        <f t="shared" si="47"/>
        <v>0</v>
      </c>
      <c r="V616" s="17"/>
      <c r="W616" s="19" t="str">
        <f t="shared" si="48"/>
        <v>CPP_007074</v>
      </c>
      <c r="X616" s="8">
        <f>_xlfn.COUNTIFS($L$2:$L49830,W616)</f>
        <v>1</v>
      </c>
    </row>
    <row r="617" spans="10:24" ht="13.5">
      <c r="J617" s="74">
        <v>2014</v>
      </c>
      <c r="K617" s="81" t="s">
        <v>4</v>
      </c>
      <c r="L617" s="65" t="s">
        <v>594</v>
      </c>
      <c r="M617" s="24">
        <v>767</v>
      </c>
      <c r="N617" s="52" t="s">
        <v>25</v>
      </c>
      <c r="O617" s="63" t="s">
        <v>13</v>
      </c>
      <c r="P617" s="12">
        <v>0</v>
      </c>
      <c r="Q617" s="59" t="s">
        <v>595</v>
      </c>
      <c r="R617" s="59"/>
      <c r="T617" s="8">
        <f t="shared" si="46"/>
        <v>1</v>
      </c>
      <c r="U617" s="17">
        <f t="shared" si="47"/>
        <v>0</v>
      </c>
      <c r="V617" s="17"/>
      <c r="W617" s="19" t="str">
        <f t="shared" si="48"/>
        <v>CPP_007075</v>
      </c>
      <c r="X617" s="8">
        <f>_xlfn.COUNTIFS($L$2:$L49831,W617)</f>
        <v>1</v>
      </c>
    </row>
    <row r="618" spans="10:24" ht="13.5">
      <c r="J618" s="78">
        <v>2014</v>
      </c>
      <c r="K618" s="81" t="s">
        <v>4</v>
      </c>
      <c r="L618" s="65" t="s">
        <v>1105</v>
      </c>
      <c r="M618" s="24">
        <v>999</v>
      </c>
      <c r="N618" s="52" t="s">
        <v>25</v>
      </c>
      <c r="O618" s="33" t="s">
        <v>13</v>
      </c>
      <c r="P618" s="12">
        <v>0</v>
      </c>
      <c r="Q618" s="59" t="s">
        <v>595</v>
      </c>
      <c r="R618" s="59"/>
      <c r="T618" s="8">
        <f t="shared" si="46"/>
        <v>1</v>
      </c>
      <c r="U618" s="17">
        <f t="shared" si="47"/>
        <v>0</v>
      </c>
      <c r="V618" s="17"/>
      <c r="W618" s="19" t="str">
        <f t="shared" si="48"/>
        <v>CPP_007076</v>
      </c>
      <c r="X618" s="8">
        <f>_xlfn.COUNTIFS($L$2:$L49832,W618)</f>
        <v>1</v>
      </c>
    </row>
    <row r="619" spans="10:24" ht="13.5">
      <c r="J619" s="78">
        <v>2014</v>
      </c>
      <c r="K619" s="81" t="s">
        <v>4</v>
      </c>
      <c r="L619" s="65" t="s">
        <v>1106</v>
      </c>
      <c r="M619" s="24">
        <v>999</v>
      </c>
      <c r="N619" s="52" t="s">
        <v>25</v>
      </c>
      <c r="O619" s="33" t="s">
        <v>13</v>
      </c>
      <c r="P619" s="12">
        <v>0</v>
      </c>
      <c r="Q619" s="59" t="s">
        <v>595</v>
      </c>
      <c r="R619" s="59"/>
      <c r="T619" s="8">
        <f t="shared" si="46"/>
        <v>1</v>
      </c>
      <c r="U619" s="17">
        <f t="shared" si="47"/>
        <v>0</v>
      </c>
      <c r="V619" s="17"/>
      <c r="W619" s="19" t="str">
        <f t="shared" si="48"/>
        <v>CPP_007077</v>
      </c>
      <c r="X619" s="8">
        <f>_xlfn.COUNTIFS($L$2:$L49833,W619)</f>
        <v>1</v>
      </c>
    </row>
    <row r="620" spans="10:24" ht="13.5">
      <c r="J620" s="78">
        <v>2014</v>
      </c>
      <c r="K620" s="81" t="s">
        <v>4</v>
      </c>
      <c r="L620" s="65" t="s">
        <v>1235</v>
      </c>
      <c r="M620" s="24">
        <v>999</v>
      </c>
      <c r="N620" s="52" t="s">
        <v>25</v>
      </c>
      <c r="O620" s="33" t="s">
        <v>13</v>
      </c>
      <c r="P620" s="12">
        <v>0</v>
      </c>
      <c r="Q620" s="59" t="s">
        <v>895</v>
      </c>
      <c r="R620" s="59"/>
      <c r="T620" s="8">
        <f t="shared" si="46"/>
        <v>1</v>
      </c>
      <c r="U620" s="17">
        <f t="shared" si="47"/>
        <v>0</v>
      </c>
      <c r="V620" s="17"/>
      <c r="W620" s="19" t="str">
        <f t="shared" si="48"/>
        <v>CPP_007078</v>
      </c>
      <c r="X620" s="8">
        <f>_xlfn.COUNTIFS($L$2:$L49834,W620)</f>
        <v>1</v>
      </c>
    </row>
    <row r="621" spans="10:24" ht="13.5">
      <c r="J621" s="78">
        <v>2014</v>
      </c>
      <c r="K621" s="81" t="s">
        <v>4</v>
      </c>
      <c r="L621" s="65" t="s">
        <v>1088</v>
      </c>
      <c r="M621" s="24">
        <v>999</v>
      </c>
      <c r="N621" s="52" t="s">
        <v>25</v>
      </c>
      <c r="O621" s="33" t="s">
        <v>13</v>
      </c>
      <c r="P621" s="12">
        <v>0</v>
      </c>
      <c r="Q621" s="59" t="s">
        <v>895</v>
      </c>
      <c r="R621" s="59"/>
      <c r="T621" s="8">
        <f t="shared" si="46"/>
        <v>1</v>
      </c>
      <c r="U621" s="17">
        <f t="shared" si="47"/>
        <v>0</v>
      </c>
      <c r="V621" s="17"/>
      <c r="W621" s="19" t="str">
        <f t="shared" si="48"/>
        <v>CPP_007079</v>
      </c>
      <c r="X621" s="8">
        <f>_xlfn.COUNTIFS($L$2:$L49835,W621)</f>
        <v>1</v>
      </c>
    </row>
    <row r="622" spans="10:24" ht="13.5">
      <c r="J622" s="74">
        <v>2014</v>
      </c>
      <c r="K622" s="81" t="s">
        <v>4</v>
      </c>
      <c r="L622" s="65" t="s">
        <v>762</v>
      </c>
      <c r="M622" s="24">
        <v>2000</v>
      </c>
      <c r="N622" s="52" t="s">
        <v>14</v>
      </c>
      <c r="O622" s="33" t="s">
        <v>13</v>
      </c>
      <c r="P622" s="12">
        <v>0</v>
      </c>
      <c r="Q622" s="59" t="s">
        <v>730</v>
      </c>
      <c r="R622" s="59"/>
      <c r="T622" s="8">
        <f t="shared" si="46"/>
        <v>1</v>
      </c>
      <c r="U622" s="17">
        <f t="shared" si="47"/>
        <v>0</v>
      </c>
      <c r="V622" s="17"/>
      <c r="W622" s="19" t="str">
        <f t="shared" si="48"/>
        <v>CPP_007081</v>
      </c>
      <c r="X622" s="8">
        <f>_xlfn.COUNTIFS($L$2:$L49836,W622)</f>
        <v>1</v>
      </c>
    </row>
    <row r="623" spans="10:24" ht="13.5">
      <c r="J623" s="74">
        <v>2014</v>
      </c>
      <c r="K623" s="81" t="s">
        <v>4</v>
      </c>
      <c r="L623" s="65" t="s">
        <v>763</v>
      </c>
      <c r="M623" s="24">
        <v>3000</v>
      </c>
      <c r="N623" s="52" t="s">
        <v>14</v>
      </c>
      <c r="O623" s="33" t="s">
        <v>13</v>
      </c>
      <c r="P623" s="12">
        <v>0</v>
      </c>
      <c r="Q623" s="59" t="s">
        <v>756</v>
      </c>
      <c r="R623" s="59"/>
      <c r="T623" s="8">
        <f t="shared" si="46"/>
        <v>1</v>
      </c>
      <c r="U623" s="17">
        <f t="shared" si="47"/>
        <v>0</v>
      </c>
      <c r="V623" s="17"/>
      <c r="W623" s="19" t="str">
        <f t="shared" si="48"/>
        <v>CPP_007082</v>
      </c>
      <c r="X623" s="8">
        <f>_xlfn.COUNTIFS($L$2:$L49837,W623)</f>
        <v>1</v>
      </c>
    </row>
    <row r="624" spans="10:24" ht="13.5">
      <c r="J624" s="74">
        <v>2014</v>
      </c>
      <c r="K624" s="81" t="s">
        <v>4</v>
      </c>
      <c r="L624" s="65" t="s">
        <v>764</v>
      </c>
      <c r="M624" s="24">
        <v>3000</v>
      </c>
      <c r="N624" s="52" t="s">
        <v>14</v>
      </c>
      <c r="O624" s="66" t="s">
        <v>119</v>
      </c>
      <c r="P624" s="12">
        <v>1</v>
      </c>
      <c r="Q624" s="59" t="s">
        <v>765</v>
      </c>
      <c r="R624" s="59"/>
      <c r="T624" s="8">
        <f t="shared" si="46"/>
        <v>1</v>
      </c>
      <c r="U624" s="17">
        <f t="shared" si="47"/>
        <v>1</v>
      </c>
      <c r="V624" s="17"/>
      <c r="W624" s="19" t="str">
        <f t="shared" si="48"/>
        <v>CPP_007083</v>
      </c>
      <c r="X624" s="8">
        <f>_xlfn.COUNTIFS($L$2:$L49838,W624)</f>
        <v>1</v>
      </c>
    </row>
    <row r="625" spans="10:24" ht="13.5">
      <c r="J625" s="74">
        <v>2014</v>
      </c>
      <c r="K625" s="81" t="s">
        <v>4</v>
      </c>
      <c r="L625" s="65" t="s">
        <v>596</v>
      </c>
      <c r="M625" s="24">
        <v>3786</v>
      </c>
      <c r="N625" s="52" t="s">
        <v>25</v>
      </c>
      <c r="O625" s="33" t="s">
        <v>13</v>
      </c>
      <c r="P625" s="12">
        <v>0</v>
      </c>
      <c r="Q625" s="59" t="s">
        <v>597</v>
      </c>
      <c r="R625" s="59"/>
      <c r="T625" s="8">
        <f t="shared" si="46"/>
        <v>1</v>
      </c>
      <c r="U625" s="17">
        <f t="shared" si="47"/>
        <v>0</v>
      </c>
      <c r="V625" s="17"/>
      <c r="W625" s="19" t="str">
        <f t="shared" si="48"/>
        <v>CPP_007085</v>
      </c>
      <c r="X625" s="8">
        <f>_xlfn.COUNTIFS($L$2:$L49839,W625)</f>
        <v>1</v>
      </c>
    </row>
    <row r="626" spans="10:24" ht="13.5">
      <c r="J626" s="78">
        <v>2014</v>
      </c>
      <c r="K626" s="81" t="s">
        <v>4</v>
      </c>
      <c r="L626" s="65" t="s">
        <v>1079</v>
      </c>
      <c r="M626" s="24">
        <v>999</v>
      </c>
      <c r="N626" s="52" t="s">
        <v>25</v>
      </c>
      <c r="O626" s="33" t="s">
        <v>13</v>
      </c>
      <c r="P626" s="12">
        <v>0</v>
      </c>
      <c r="Q626" s="59" t="s">
        <v>576</v>
      </c>
      <c r="R626" s="59"/>
      <c r="T626" s="8">
        <f t="shared" si="46"/>
        <v>1</v>
      </c>
      <c r="U626" s="17">
        <f t="shared" si="47"/>
        <v>0</v>
      </c>
      <c r="V626" s="17"/>
      <c r="W626" s="19" t="str">
        <f t="shared" si="48"/>
        <v>CPP_007087</v>
      </c>
      <c r="X626" s="8">
        <f>_xlfn.COUNTIFS($L$2:$L49840,W626)</f>
        <v>1</v>
      </c>
    </row>
    <row r="627" spans="10:24" ht="13.5">
      <c r="J627" s="74">
        <v>2014</v>
      </c>
      <c r="K627" s="81" t="s">
        <v>4</v>
      </c>
      <c r="L627" s="65" t="s">
        <v>598</v>
      </c>
      <c r="M627" s="24">
        <v>7759</v>
      </c>
      <c r="N627" s="52" t="s">
        <v>25</v>
      </c>
      <c r="O627" s="33" t="s">
        <v>13</v>
      </c>
      <c r="P627" s="12">
        <v>0</v>
      </c>
      <c r="Q627" s="59" t="s">
        <v>599</v>
      </c>
      <c r="R627" s="59"/>
      <c r="T627" s="8">
        <f t="shared" si="46"/>
        <v>1</v>
      </c>
      <c r="U627" s="17">
        <f t="shared" si="47"/>
        <v>0</v>
      </c>
      <c r="V627" s="17"/>
      <c r="W627" s="19" t="str">
        <f t="shared" si="48"/>
        <v>CPP_007088</v>
      </c>
      <c r="X627" s="8">
        <f>_xlfn.COUNTIFS($L$2:$L49841,W627)</f>
        <v>1</v>
      </c>
    </row>
    <row r="628" spans="10:24" ht="13.5">
      <c r="J628" s="78">
        <v>2014</v>
      </c>
      <c r="K628" s="81" t="s">
        <v>4</v>
      </c>
      <c r="L628" s="65" t="s">
        <v>1271</v>
      </c>
      <c r="M628" s="24">
        <v>999</v>
      </c>
      <c r="N628" s="52" t="s">
        <v>25</v>
      </c>
      <c r="O628" s="33" t="s">
        <v>13</v>
      </c>
      <c r="P628" s="12">
        <v>0</v>
      </c>
      <c r="Q628" s="59" t="s">
        <v>675</v>
      </c>
      <c r="R628" s="59"/>
      <c r="T628" s="8">
        <f t="shared" si="46"/>
        <v>1</v>
      </c>
      <c r="U628" s="17">
        <f t="shared" si="47"/>
        <v>0</v>
      </c>
      <c r="V628" s="17"/>
      <c r="W628" s="19" t="str">
        <f t="shared" si="48"/>
        <v>CPP_007090</v>
      </c>
      <c r="X628" s="8">
        <f>_xlfn.COUNTIFS($L$2:$L49842,W628)</f>
        <v>1</v>
      </c>
    </row>
    <row r="629" spans="10:24" ht="13.5">
      <c r="J629" s="78">
        <v>2014</v>
      </c>
      <c r="K629" s="81" t="s">
        <v>4</v>
      </c>
      <c r="L629" s="65" t="s">
        <v>1236</v>
      </c>
      <c r="M629" s="24">
        <v>999</v>
      </c>
      <c r="N629" s="52" t="s">
        <v>25</v>
      </c>
      <c r="O629" s="33" t="s">
        <v>13</v>
      </c>
      <c r="P629" s="12">
        <v>0</v>
      </c>
      <c r="Q629" s="59" t="s">
        <v>675</v>
      </c>
      <c r="R629" s="59"/>
      <c r="T629" s="8">
        <f t="shared" si="46"/>
        <v>1</v>
      </c>
      <c r="U629" s="17">
        <f t="shared" si="47"/>
        <v>0</v>
      </c>
      <c r="V629" s="17"/>
      <c r="W629" s="19" t="str">
        <f t="shared" si="48"/>
        <v>CPP_007091</v>
      </c>
      <c r="X629" s="8">
        <f>_xlfn.COUNTIFS($L$2:$L49843,W629)</f>
        <v>1</v>
      </c>
    </row>
    <row r="630" spans="10:24" ht="13.5">
      <c r="J630" s="78">
        <v>2014</v>
      </c>
      <c r="K630" s="81" t="s">
        <v>4</v>
      </c>
      <c r="L630" s="65" t="s">
        <v>1237</v>
      </c>
      <c r="M630" s="24">
        <v>999</v>
      </c>
      <c r="N630" s="52" t="s">
        <v>25</v>
      </c>
      <c r="O630" s="33" t="s">
        <v>13</v>
      </c>
      <c r="P630" s="12">
        <v>0</v>
      </c>
      <c r="Q630" s="59" t="s">
        <v>601</v>
      </c>
      <c r="R630" s="59"/>
      <c r="T630" s="8">
        <f t="shared" si="46"/>
        <v>1</v>
      </c>
      <c r="U630" s="17">
        <f t="shared" si="47"/>
        <v>0</v>
      </c>
      <c r="V630" s="17"/>
      <c r="W630" s="19" t="str">
        <f t="shared" si="48"/>
        <v>CPP_007092</v>
      </c>
      <c r="X630" s="8">
        <f>_xlfn.COUNTIFS($L$2:$L49844,W630)</f>
        <v>1</v>
      </c>
    </row>
    <row r="631" spans="10:24" ht="13.5">
      <c r="J631" s="74">
        <v>2014</v>
      </c>
      <c r="K631" s="81" t="s">
        <v>4</v>
      </c>
      <c r="L631" s="65" t="s">
        <v>766</v>
      </c>
      <c r="M631" s="24">
        <v>2000</v>
      </c>
      <c r="N631" s="52" t="s">
        <v>14</v>
      </c>
      <c r="O631" s="33" t="s">
        <v>13</v>
      </c>
      <c r="P631" s="12">
        <v>0</v>
      </c>
      <c r="Q631" s="59" t="s">
        <v>751</v>
      </c>
      <c r="R631" s="59"/>
      <c r="T631" s="8">
        <f t="shared" si="46"/>
        <v>1</v>
      </c>
      <c r="U631" s="17">
        <f t="shared" si="47"/>
        <v>0</v>
      </c>
      <c r="V631" s="17"/>
      <c r="W631" s="19" t="str">
        <f t="shared" si="48"/>
        <v>CPP_007093</v>
      </c>
      <c r="X631" s="8">
        <f>_xlfn.COUNTIFS($L$2:$L49845,W631)</f>
        <v>1</v>
      </c>
    </row>
    <row r="632" spans="10:24" ht="13.5">
      <c r="J632" s="74">
        <v>2014</v>
      </c>
      <c r="K632" s="81" t="s">
        <v>4</v>
      </c>
      <c r="L632" s="65" t="s">
        <v>767</v>
      </c>
      <c r="M632" s="24">
        <v>4000</v>
      </c>
      <c r="N632" s="52" t="s">
        <v>14</v>
      </c>
      <c r="O632" s="33" t="s">
        <v>13</v>
      </c>
      <c r="P632" s="12">
        <v>0</v>
      </c>
      <c r="Q632" s="59" t="s">
        <v>756</v>
      </c>
      <c r="R632" s="59"/>
      <c r="T632" s="8">
        <f t="shared" si="46"/>
        <v>1</v>
      </c>
      <c r="U632" s="17">
        <f t="shared" si="47"/>
        <v>0</v>
      </c>
      <c r="V632" s="17"/>
      <c r="W632" s="19" t="str">
        <f t="shared" si="48"/>
        <v>CPP_007094</v>
      </c>
      <c r="X632" s="8">
        <f>_xlfn.COUNTIFS($L$2:$L49846,W632)</f>
        <v>1</v>
      </c>
    </row>
    <row r="633" spans="10:24" ht="13.5">
      <c r="J633" s="74">
        <v>2014</v>
      </c>
      <c r="K633" s="81" t="s">
        <v>4</v>
      </c>
      <c r="L633" s="65" t="s">
        <v>600</v>
      </c>
      <c r="M633" s="24">
        <v>10646</v>
      </c>
      <c r="N633" s="52" t="s">
        <v>25</v>
      </c>
      <c r="O633" s="33" t="s">
        <v>13</v>
      </c>
      <c r="P633" s="12">
        <v>0</v>
      </c>
      <c r="Q633" s="59" t="s">
        <v>601</v>
      </c>
      <c r="R633" s="59"/>
      <c r="T633" s="8">
        <f t="shared" si="46"/>
        <v>1</v>
      </c>
      <c r="U633" s="17">
        <f t="shared" si="47"/>
        <v>0</v>
      </c>
      <c r="V633" s="17"/>
      <c r="W633" s="19" t="str">
        <f t="shared" si="48"/>
        <v>CPP_007113</v>
      </c>
      <c r="X633" s="8">
        <f>_xlfn.COUNTIFS($L$2:$L49847,W633)</f>
        <v>1</v>
      </c>
    </row>
    <row r="634" spans="10:24" ht="13.5">
      <c r="J634" s="74">
        <v>2014</v>
      </c>
      <c r="K634" s="81" t="s">
        <v>4</v>
      </c>
      <c r="L634" s="65" t="s">
        <v>602</v>
      </c>
      <c r="M634" s="24">
        <v>17894</v>
      </c>
      <c r="N634" s="52" t="s">
        <v>25</v>
      </c>
      <c r="O634" s="33" t="s">
        <v>13</v>
      </c>
      <c r="P634" s="12">
        <v>0</v>
      </c>
      <c r="Q634" s="59" t="s">
        <v>603</v>
      </c>
      <c r="R634" s="59"/>
      <c r="T634" s="8">
        <f t="shared" si="46"/>
        <v>1</v>
      </c>
      <c r="U634" s="17">
        <f t="shared" si="47"/>
        <v>0</v>
      </c>
      <c r="V634" s="17"/>
      <c r="W634" s="19" t="str">
        <f t="shared" si="48"/>
        <v>CPP_007114</v>
      </c>
      <c r="X634" s="8">
        <f>_xlfn.COUNTIFS($L$2:$L49848,W634)</f>
        <v>1</v>
      </c>
    </row>
    <row r="635" spans="10:24" ht="13.5">
      <c r="J635" s="74">
        <v>2014</v>
      </c>
      <c r="K635" s="81" t="s">
        <v>4</v>
      </c>
      <c r="L635" s="65" t="s">
        <v>344</v>
      </c>
      <c r="M635" s="24">
        <v>28966</v>
      </c>
      <c r="N635" s="52" t="s">
        <v>25</v>
      </c>
      <c r="O635" s="63" t="s">
        <v>13</v>
      </c>
      <c r="P635" s="62">
        <v>0</v>
      </c>
      <c r="Q635" s="59" t="s">
        <v>592</v>
      </c>
      <c r="R635" s="59"/>
      <c r="T635" s="8">
        <f t="shared" si="46"/>
        <v>1</v>
      </c>
      <c r="U635" s="17">
        <f t="shared" si="47"/>
        <v>0</v>
      </c>
      <c r="V635" s="17"/>
      <c r="W635" s="19" t="str">
        <f t="shared" si="48"/>
        <v>CPP_007115</v>
      </c>
      <c r="X635" s="8">
        <f>_xlfn.COUNTIFS($L$2:$L49849,W635)</f>
        <v>1</v>
      </c>
    </row>
    <row r="636" spans="10:24" ht="13.5">
      <c r="J636" s="74">
        <v>2014</v>
      </c>
      <c r="K636" s="81" t="s">
        <v>4</v>
      </c>
      <c r="L636" s="65" t="s">
        <v>604</v>
      </c>
      <c r="M636" s="24">
        <v>3804</v>
      </c>
      <c r="N636" s="52" t="s">
        <v>25</v>
      </c>
      <c r="O636" s="33" t="s">
        <v>13</v>
      </c>
      <c r="P636" s="12">
        <v>0</v>
      </c>
      <c r="Q636" s="59" t="s">
        <v>605</v>
      </c>
      <c r="R636" s="59"/>
      <c r="T636" s="8">
        <f t="shared" si="46"/>
        <v>1</v>
      </c>
      <c r="U636" s="17">
        <f t="shared" si="47"/>
        <v>0</v>
      </c>
      <c r="V636" s="17"/>
      <c r="W636" s="19" t="str">
        <f t="shared" si="48"/>
        <v>CPP_007117</v>
      </c>
      <c r="X636" s="8">
        <f>_xlfn.COUNTIFS($L$2:$L49850,W636)</f>
        <v>1</v>
      </c>
    </row>
    <row r="637" spans="10:24" ht="13.5">
      <c r="J637" s="74">
        <v>2014</v>
      </c>
      <c r="K637" s="81" t="s">
        <v>4</v>
      </c>
      <c r="L637" s="65" t="s">
        <v>606</v>
      </c>
      <c r="M637" s="24">
        <v>5686</v>
      </c>
      <c r="N637" s="52" t="s">
        <v>25</v>
      </c>
      <c r="O637" s="33" t="s">
        <v>13</v>
      </c>
      <c r="P637" s="12">
        <v>0</v>
      </c>
      <c r="Q637" s="59" t="s">
        <v>607</v>
      </c>
      <c r="R637" s="59"/>
      <c r="T637" s="8">
        <f t="shared" si="46"/>
        <v>1</v>
      </c>
      <c r="U637" s="17">
        <f t="shared" si="47"/>
        <v>0</v>
      </c>
      <c r="V637" s="17"/>
      <c r="W637" s="19" t="str">
        <f t="shared" si="48"/>
        <v>CPP_007118</v>
      </c>
      <c r="X637" s="8">
        <f>_xlfn.COUNTIFS($L$2:$L49851,W637)</f>
        <v>1</v>
      </c>
    </row>
    <row r="638" spans="10:24" ht="13.5">
      <c r="J638" s="74">
        <v>2014</v>
      </c>
      <c r="K638" s="81" t="s">
        <v>4</v>
      </c>
      <c r="L638" s="65" t="s">
        <v>768</v>
      </c>
      <c r="M638" s="24">
        <v>4500</v>
      </c>
      <c r="N638" s="52" t="s">
        <v>14</v>
      </c>
      <c r="O638" s="33" t="s">
        <v>13</v>
      </c>
      <c r="P638" s="12">
        <v>0</v>
      </c>
      <c r="Q638" s="59" t="s">
        <v>756</v>
      </c>
      <c r="R638" s="59"/>
      <c r="T638" s="8">
        <f t="shared" si="46"/>
        <v>1</v>
      </c>
      <c r="U638" s="17">
        <f t="shared" si="47"/>
        <v>0</v>
      </c>
      <c r="V638" s="17"/>
      <c r="W638" s="19" t="str">
        <f t="shared" si="48"/>
        <v>CPP_007119</v>
      </c>
      <c r="X638" s="8">
        <f>_xlfn.COUNTIFS($L$2:$L49852,W638)</f>
        <v>1</v>
      </c>
    </row>
    <row r="639" spans="10:24" ht="13.5">
      <c r="J639" s="74">
        <v>2014</v>
      </c>
      <c r="K639" s="81" t="s">
        <v>4</v>
      </c>
      <c r="L639" s="65" t="s">
        <v>608</v>
      </c>
      <c r="M639" s="24">
        <v>9640</v>
      </c>
      <c r="N639" s="52" t="s">
        <v>25</v>
      </c>
      <c r="O639" s="33" t="s">
        <v>13</v>
      </c>
      <c r="P639" s="12">
        <v>0</v>
      </c>
      <c r="Q639" s="59" t="s">
        <v>609</v>
      </c>
      <c r="R639" s="59"/>
      <c r="T639" s="8">
        <f t="shared" si="46"/>
        <v>1</v>
      </c>
      <c r="U639" s="17">
        <f t="shared" si="47"/>
        <v>0</v>
      </c>
      <c r="V639" s="17"/>
      <c r="W639" s="19" t="str">
        <f t="shared" si="48"/>
        <v>CPP_007121</v>
      </c>
      <c r="X639" s="8">
        <f>_xlfn.COUNTIFS($L$2:$L49853,W639)</f>
        <v>1</v>
      </c>
    </row>
    <row r="640" spans="10:24" ht="13.5">
      <c r="J640" s="74">
        <v>2014</v>
      </c>
      <c r="K640" s="81" t="s">
        <v>4</v>
      </c>
      <c r="L640" s="65" t="s">
        <v>610</v>
      </c>
      <c r="M640" s="24">
        <v>4404</v>
      </c>
      <c r="N640" s="52" t="s">
        <v>25</v>
      </c>
      <c r="O640" s="33" t="s">
        <v>13</v>
      </c>
      <c r="P640" s="12">
        <v>0</v>
      </c>
      <c r="Q640" s="59" t="s">
        <v>589</v>
      </c>
      <c r="R640" s="59"/>
      <c r="T640" s="8">
        <f t="shared" si="46"/>
        <v>1</v>
      </c>
      <c r="U640" s="17">
        <f t="shared" si="47"/>
        <v>0</v>
      </c>
      <c r="V640" s="17"/>
      <c r="W640" s="19" t="str">
        <f t="shared" si="48"/>
        <v>CPP_007122</v>
      </c>
      <c r="X640" s="8">
        <f>_xlfn.COUNTIFS($L$2:$L49854,W640)</f>
        <v>1</v>
      </c>
    </row>
    <row r="641" spans="10:24" ht="13.5">
      <c r="J641" s="74">
        <v>2014</v>
      </c>
      <c r="K641" s="81" t="s">
        <v>4</v>
      </c>
      <c r="L641" s="65" t="s">
        <v>769</v>
      </c>
      <c r="M641" s="24">
        <v>3000</v>
      </c>
      <c r="N641" s="52" t="s">
        <v>14</v>
      </c>
      <c r="O641" s="33" t="s">
        <v>13</v>
      </c>
      <c r="P641" s="12">
        <v>0</v>
      </c>
      <c r="Q641" s="59" t="s">
        <v>770</v>
      </c>
      <c r="R641" s="59"/>
      <c r="T641" s="8">
        <f t="shared" si="46"/>
        <v>1</v>
      </c>
      <c r="U641" s="17">
        <f t="shared" si="47"/>
        <v>0</v>
      </c>
      <c r="V641" s="17"/>
      <c r="W641" s="19" t="str">
        <f t="shared" si="48"/>
        <v>CPP_007124</v>
      </c>
      <c r="X641" s="8">
        <f>_xlfn.COUNTIFS($L$2:$L49855,W641)</f>
        <v>1</v>
      </c>
    </row>
    <row r="642" spans="10:24" ht="13.5">
      <c r="J642" s="74">
        <v>2014</v>
      </c>
      <c r="K642" s="81" t="s">
        <v>4</v>
      </c>
      <c r="L642" s="65" t="s">
        <v>771</v>
      </c>
      <c r="M642" s="24">
        <v>3000</v>
      </c>
      <c r="N642" s="52" t="s">
        <v>14</v>
      </c>
      <c r="O642" s="66" t="s">
        <v>119</v>
      </c>
      <c r="P642" s="12">
        <v>1</v>
      </c>
      <c r="Q642" s="59" t="s">
        <v>720</v>
      </c>
      <c r="R642" s="59"/>
      <c r="T642" s="8">
        <f aca="true" t="shared" si="49" ref="T642:T705">IF(L642="",0,1)</f>
        <v>1</v>
      </c>
      <c r="U642" s="17">
        <f t="shared" si="47"/>
        <v>1</v>
      </c>
      <c r="V642" s="17"/>
      <c r="W642" s="19" t="str">
        <f t="shared" si="48"/>
        <v>CPP_007125</v>
      </c>
      <c r="X642" s="8">
        <f>_xlfn.COUNTIFS($L$2:$L49856,W642)</f>
        <v>1</v>
      </c>
    </row>
    <row r="643" spans="10:24" ht="13.5">
      <c r="J643" s="74">
        <v>2014</v>
      </c>
      <c r="K643" s="81" t="s">
        <v>4</v>
      </c>
      <c r="L643" s="65" t="s">
        <v>772</v>
      </c>
      <c r="M643" s="24">
        <v>3000</v>
      </c>
      <c r="N643" s="52" t="s">
        <v>14</v>
      </c>
      <c r="O643" s="33" t="s">
        <v>13</v>
      </c>
      <c r="P643" s="12">
        <v>0</v>
      </c>
      <c r="Q643" s="59" t="s">
        <v>736</v>
      </c>
      <c r="R643" s="59"/>
      <c r="T643" s="8">
        <f t="shared" si="49"/>
        <v>1</v>
      </c>
      <c r="U643" s="17">
        <f aca="true" t="shared" si="50" ref="U643:U706">IF(O643="NO",0,1)</f>
        <v>0</v>
      </c>
      <c r="V643" s="17"/>
      <c r="W643" s="19" t="str">
        <f t="shared" si="48"/>
        <v>CPP_007126</v>
      </c>
      <c r="X643" s="8">
        <f>_xlfn.COUNTIFS($L$2:$L49857,W643)</f>
        <v>1</v>
      </c>
    </row>
    <row r="644" spans="10:24" ht="13.5">
      <c r="J644" s="74">
        <v>2014</v>
      </c>
      <c r="K644" s="81" t="s">
        <v>4</v>
      </c>
      <c r="L644" s="65" t="s">
        <v>773</v>
      </c>
      <c r="M644" s="24">
        <v>2000</v>
      </c>
      <c r="N644" s="52" t="s">
        <v>14</v>
      </c>
      <c r="O644" s="33" t="s">
        <v>13</v>
      </c>
      <c r="P644" s="12">
        <v>0</v>
      </c>
      <c r="Q644" s="59" t="s">
        <v>756</v>
      </c>
      <c r="R644" s="59"/>
      <c r="T644" s="8">
        <f t="shared" si="49"/>
        <v>1</v>
      </c>
      <c r="U644" s="17">
        <f t="shared" si="50"/>
        <v>0</v>
      </c>
      <c r="V644" s="17"/>
      <c r="W644" s="19" t="str">
        <f t="shared" si="48"/>
        <v>CPP_007127</v>
      </c>
      <c r="X644" s="8">
        <f>_xlfn.COUNTIFS($L$2:$L49858,W644)</f>
        <v>1</v>
      </c>
    </row>
    <row r="645" spans="10:24" ht="13.5">
      <c r="J645" s="74">
        <v>2014</v>
      </c>
      <c r="K645" s="81" t="s">
        <v>4</v>
      </c>
      <c r="L645" s="65" t="s">
        <v>774</v>
      </c>
      <c r="M645" s="24">
        <v>4000</v>
      </c>
      <c r="N645" s="52" t="s">
        <v>14</v>
      </c>
      <c r="O645" s="33" t="s">
        <v>13</v>
      </c>
      <c r="P645" s="12">
        <v>0</v>
      </c>
      <c r="Q645" s="59" t="s">
        <v>730</v>
      </c>
      <c r="R645" s="59"/>
      <c r="T645" s="8">
        <f t="shared" si="49"/>
        <v>1</v>
      </c>
      <c r="U645" s="17">
        <f t="shared" si="50"/>
        <v>0</v>
      </c>
      <c r="V645" s="17"/>
      <c r="W645" s="19" t="str">
        <f t="shared" si="48"/>
        <v>CPP_007135</v>
      </c>
      <c r="X645" s="8">
        <f>_xlfn.COUNTIFS($L$2:$L49859,W645)</f>
        <v>1</v>
      </c>
    </row>
    <row r="646" spans="10:24" ht="13.5">
      <c r="J646" s="74">
        <v>2014</v>
      </c>
      <c r="K646" s="81" t="s">
        <v>4</v>
      </c>
      <c r="L646" s="65" t="s">
        <v>611</v>
      </c>
      <c r="M646" s="24">
        <v>22917</v>
      </c>
      <c r="N646" s="52" t="s">
        <v>25</v>
      </c>
      <c r="O646" s="66" t="s">
        <v>119</v>
      </c>
      <c r="P646" s="12" t="s">
        <v>812</v>
      </c>
      <c r="Q646" s="59" t="s">
        <v>590</v>
      </c>
      <c r="R646" s="59"/>
      <c r="T646" s="8">
        <f t="shared" si="49"/>
        <v>1</v>
      </c>
      <c r="U646" s="17">
        <f t="shared" si="50"/>
        <v>1</v>
      </c>
      <c r="V646" s="17"/>
      <c r="W646" s="19" t="str">
        <f t="shared" si="48"/>
        <v>CPP_007136</v>
      </c>
      <c r="X646" s="8">
        <f>_xlfn.COUNTIFS($L$2:$L49860,W646)</f>
        <v>1</v>
      </c>
    </row>
    <row r="647" spans="10:24" ht="13.5">
      <c r="J647" s="74">
        <v>2014</v>
      </c>
      <c r="K647" s="81" t="s">
        <v>4</v>
      </c>
      <c r="L647" s="65" t="s">
        <v>612</v>
      </c>
      <c r="M647" s="24">
        <v>25147</v>
      </c>
      <c r="N647" s="52" t="s">
        <v>25</v>
      </c>
      <c r="O647" s="33" t="s">
        <v>13</v>
      </c>
      <c r="P647" s="12">
        <v>0</v>
      </c>
      <c r="Q647" s="59" t="s">
        <v>613</v>
      </c>
      <c r="R647" s="59"/>
      <c r="T647" s="8">
        <f t="shared" si="49"/>
        <v>1</v>
      </c>
      <c r="U647" s="17">
        <f t="shared" si="50"/>
        <v>0</v>
      </c>
      <c r="V647" s="17"/>
      <c r="W647" s="19" t="str">
        <f t="shared" si="48"/>
        <v>CPP_007137</v>
      </c>
      <c r="X647" s="8">
        <f>_xlfn.COUNTIFS($L$2:$L49861,W647)</f>
        <v>1</v>
      </c>
    </row>
    <row r="648" spans="10:24" ht="13.5">
      <c r="J648" s="74">
        <v>2014</v>
      </c>
      <c r="K648" s="81" t="s">
        <v>4</v>
      </c>
      <c r="L648" s="65" t="s">
        <v>614</v>
      </c>
      <c r="M648" s="24">
        <v>8492</v>
      </c>
      <c r="N648" s="52" t="s">
        <v>25</v>
      </c>
      <c r="O648" s="33" t="s">
        <v>13</v>
      </c>
      <c r="P648" s="12">
        <v>0</v>
      </c>
      <c r="Q648" s="59" t="s">
        <v>615</v>
      </c>
      <c r="R648" s="59"/>
      <c r="T648" s="8">
        <f t="shared" si="49"/>
        <v>1</v>
      </c>
      <c r="U648" s="17">
        <f t="shared" si="50"/>
        <v>0</v>
      </c>
      <c r="V648" s="17"/>
      <c r="W648" s="19" t="str">
        <f t="shared" si="48"/>
        <v>CPP_007138</v>
      </c>
      <c r="X648" s="8">
        <f>_xlfn.COUNTIFS($L$2:$L49862,W648)</f>
        <v>1</v>
      </c>
    </row>
    <row r="649" spans="10:24" ht="13.5">
      <c r="J649" s="74">
        <v>2014</v>
      </c>
      <c r="K649" s="81" t="s">
        <v>4</v>
      </c>
      <c r="L649" s="65" t="s">
        <v>616</v>
      </c>
      <c r="M649" s="24">
        <v>24550</v>
      </c>
      <c r="N649" s="52" t="s">
        <v>25</v>
      </c>
      <c r="O649" s="33" t="s">
        <v>13</v>
      </c>
      <c r="P649" s="12">
        <v>0</v>
      </c>
      <c r="Q649" s="59" t="s">
        <v>613</v>
      </c>
      <c r="R649" s="59"/>
      <c r="T649" s="8">
        <f t="shared" si="49"/>
        <v>1</v>
      </c>
      <c r="U649" s="17">
        <f t="shared" si="50"/>
        <v>0</v>
      </c>
      <c r="V649" s="17"/>
      <c r="W649" s="19" t="str">
        <f t="shared" si="48"/>
        <v>CPP_007139</v>
      </c>
      <c r="X649" s="8">
        <f>_xlfn.COUNTIFS($L$2:$L49863,W649)</f>
        <v>1</v>
      </c>
    </row>
    <row r="650" spans="10:24" ht="13.5">
      <c r="J650" s="74">
        <v>2014</v>
      </c>
      <c r="K650" s="81" t="s">
        <v>4</v>
      </c>
      <c r="L650" s="65" t="s">
        <v>617</v>
      </c>
      <c r="M650" s="24">
        <v>1159</v>
      </c>
      <c r="N650" s="52" t="s">
        <v>25</v>
      </c>
      <c r="O650" s="33" t="s">
        <v>13</v>
      </c>
      <c r="P650" s="12">
        <v>0</v>
      </c>
      <c r="Q650" s="59" t="s">
        <v>618</v>
      </c>
      <c r="R650" s="59"/>
      <c r="T650" s="8">
        <f t="shared" si="49"/>
        <v>1</v>
      </c>
      <c r="U650" s="17">
        <f t="shared" si="50"/>
        <v>0</v>
      </c>
      <c r="V650" s="17"/>
      <c r="W650" s="19" t="str">
        <f t="shared" si="48"/>
        <v>CPP_007141</v>
      </c>
      <c r="X650" s="8">
        <f>_xlfn.COUNTIFS($L$2:$L49864,W650)</f>
        <v>1</v>
      </c>
    </row>
    <row r="651" spans="10:24" ht="13.5">
      <c r="J651" s="74">
        <v>2014</v>
      </c>
      <c r="K651" s="81" t="s">
        <v>4</v>
      </c>
      <c r="L651" s="65" t="s">
        <v>619</v>
      </c>
      <c r="M651" s="24">
        <v>2568</v>
      </c>
      <c r="N651" s="52" t="s">
        <v>25</v>
      </c>
      <c r="O651" s="33" t="s">
        <v>13</v>
      </c>
      <c r="P651" s="12">
        <v>0</v>
      </c>
      <c r="Q651" s="59" t="s">
        <v>618</v>
      </c>
      <c r="R651" s="59"/>
      <c r="T651" s="8">
        <f t="shared" si="49"/>
        <v>1</v>
      </c>
      <c r="U651" s="17">
        <f t="shared" si="50"/>
        <v>0</v>
      </c>
      <c r="V651" s="17"/>
      <c r="W651" s="19" t="str">
        <f t="shared" si="48"/>
        <v>CPP_007142</v>
      </c>
      <c r="X651" s="8">
        <f>_xlfn.COUNTIFS($L$2:$L49865,W651)</f>
        <v>1</v>
      </c>
    </row>
    <row r="652" spans="10:24" ht="13.5">
      <c r="J652" s="78">
        <v>2014</v>
      </c>
      <c r="K652" s="81" t="s">
        <v>4</v>
      </c>
      <c r="L652" s="65" t="s">
        <v>1089</v>
      </c>
      <c r="M652" s="24">
        <v>999</v>
      </c>
      <c r="N652" s="52" t="s">
        <v>25</v>
      </c>
      <c r="O652" s="33" t="s">
        <v>13</v>
      </c>
      <c r="P652" s="12">
        <v>0</v>
      </c>
      <c r="Q652" s="59" t="s">
        <v>498</v>
      </c>
      <c r="R652" s="59"/>
      <c r="T652" s="8">
        <f t="shared" si="49"/>
        <v>1</v>
      </c>
      <c r="U652" s="17">
        <f t="shared" si="50"/>
        <v>0</v>
      </c>
      <c r="V652" s="17"/>
      <c r="W652" s="19" t="str">
        <f t="shared" si="48"/>
        <v>CPP_007143</v>
      </c>
      <c r="X652" s="8">
        <f>_xlfn.COUNTIFS($L$2:$L49866,W652)</f>
        <v>1</v>
      </c>
    </row>
    <row r="653" spans="10:24" ht="13.5">
      <c r="J653" s="78">
        <v>2014</v>
      </c>
      <c r="K653" s="81" t="s">
        <v>4</v>
      </c>
      <c r="L653" s="65" t="s">
        <v>1193</v>
      </c>
      <c r="M653" s="24">
        <v>999</v>
      </c>
      <c r="N653" s="52" t="s">
        <v>25</v>
      </c>
      <c r="O653" s="33" t="s">
        <v>13</v>
      </c>
      <c r="P653" s="12">
        <v>0</v>
      </c>
      <c r="Q653" s="59" t="s">
        <v>498</v>
      </c>
      <c r="R653" s="59"/>
      <c r="T653" s="8">
        <f t="shared" si="49"/>
        <v>1</v>
      </c>
      <c r="U653" s="17">
        <f t="shared" si="50"/>
        <v>0</v>
      </c>
      <c r="V653" s="17"/>
      <c r="W653" s="19" t="str">
        <f t="shared" si="48"/>
        <v>CPP_007144</v>
      </c>
      <c r="X653" s="8">
        <f>_xlfn.COUNTIFS($L$2:$L49867,W653)</f>
        <v>1</v>
      </c>
    </row>
    <row r="654" spans="10:24" ht="13.5">
      <c r="J654" s="74">
        <v>2014</v>
      </c>
      <c r="K654" s="81" t="s">
        <v>4</v>
      </c>
      <c r="L654" s="65" t="s">
        <v>620</v>
      </c>
      <c r="M654" s="24">
        <v>2451</v>
      </c>
      <c r="N654" s="52" t="s">
        <v>25</v>
      </c>
      <c r="O654" s="33" t="s">
        <v>13</v>
      </c>
      <c r="P654" s="12">
        <v>0</v>
      </c>
      <c r="Q654" s="59" t="s">
        <v>618</v>
      </c>
      <c r="R654" s="59"/>
      <c r="T654" s="8">
        <f t="shared" si="49"/>
        <v>1</v>
      </c>
      <c r="U654" s="17">
        <f t="shared" si="50"/>
        <v>0</v>
      </c>
      <c r="V654" s="17"/>
      <c r="W654" s="19" t="str">
        <f t="shared" si="48"/>
        <v>CPP_007145</v>
      </c>
      <c r="X654" s="8">
        <f>_xlfn.COUNTIFS($L$2:$L49868,W654)</f>
        <v>1</v>
      </c>
    </row>
    <row r="655" spans="10:24" ht="13.5">
      <c r="J655" s="74">
        <v>2014</v>
      </c>
      <c r="K655" s="81" t="s">
        <v>4</v>
      </c>
      <c r="L655" s="65" t="s">
        <v>775</v>
      </c>
      <c r="M655" s="24">
        <v>3000</v>
      </c>
      <c r="N655" s="52" t="s">
        <v>14</v>
      </c>
      <c r="O655" s="33" t="s">
        <v>13</v>
      </c>
      <c r="P655" s="12">
        <v>0</v>
      </c>
      <c r="Q655" s="59" t="s">
        <v>730</v>
      </c>
      <c r="R655" s="59"/>
      <c r="T655" s="8">
        <f t="shared" si="49"/>
        <v>1</v>
      </c>
      <c r="U655" s="17">
        <f t="shared" si="50"/>
        <v>0</v>
      </c>
      <c r="V655" s="17"/>
      <c r="W655" s="19" t="str">
        <f t="shared" si="48"/>
        <v>CPP_007146</v>
      </c>
      <c r="X655" s="8">
        <f>_xlfn.COUNTIFS($L$2:$L49869,W655)</f>
        <v>1</v>
      </c>
    </row>
    <row r="656" spans="10:24" ht="13.5">
      <c r="J656" s="74">
        <v>2014</v>
      </c>
      <c r="K656" s="81" t="s">
        <v>4</v>
      </c>
      <c r="L656" s="65" t="s">
        <v>776</v>
      </c>
      <c r="M656" s="24">
        <v>2000</v>
      </c>
      <c r="N656" s="52" t="s">
        <v>14</v>
      </c>
      <c r="O656" s="33" t="s">
        <v>13</v>
      </c>
      <c r="P656" s="12">
        <v>0</v>
      </c>
      <c r="Q656" s="59" t="s">
        <v>756</v>
      </c>
      <c r="R656" s="59"/>
      <c r="T656" s="8">
        <f t="shared" si="49"/>
        <v>1</v>
      </c>
      <c r="U656" s="17">
        <f t="shared" si="50"/>
        <v>0</v>
      </c>
      <c r="V656" s="17"/>
      <c r="W656" s="19" t="str">
        <f t="shared" si="48"/>
        <v>CPP_007147</v>
      </c>
      <c r="X656" s="8">
        <f>_xlfn.COUNTIFS($L$2:$L49870,W656)</f>
        <v>1</v>
      </c>
    </row>
    <row r="657" spans="10:24" ht="13.5">
      <c r="J657" s="77">
        <v>2014</v>
      </c>
      <c r="K657" s="81" t="s">
        <v>4</v>
      </c>
      <c r="L657" s="89" t="s">
        <v>820</v>
      </c>
      <c r="M657" s="11">
        <v>999</v>
      </c>
      <c r="N657" s="52" t="s">
        <v>14</v>
      </c>
      <c r="O657" s="33" t="s">
        <v>13</v>
      </c>
      <c r="P657" s="12">
        <v>0</v>
      </c>
      <c r="Q657" s="59"/>
      <c r="R657" s="59"/>
      <c r="T657" s="8">
        <f t="shared" si="49"/>
        <v>1</v>
      </c>
      <c r="U657" s="17">
        <f t="shared" si="50"/>
        <v>0</v>
      </c>
      <c r="V657" s="17"/>
      <c r="W657" s="19" t="str">
        <f t="shared" si="48"/>
        <v>CPP_007148</v>
      </c>
      <c r="X657" s="8">
        <f>_xlfn.COUNTIFS($L$2:$L49871,W657)</f>
        <v>1</v>
      </c>
    </row>
    <row r="658" spans="10:24" ht="13.5">
      <c r="J658" s="74">
        <v>2014</v>
      </c>
      <c r="K658" s="81" t="s">
        <v>4</v>
      </c>
      <c r="L658" s="65" t="s">
        <v>777</v>
      </c>
      <c r="M658" s="24">
        <v>5000</v>
      </c>
      <c r="N658" s="52" t="s">
        <v>14</v>
      </c>
      <c r="O658" s="33" t="s">
        <v>13</v>
      </c>
      <c r="P658" s="12">
        <v>0</v>
      </c>
      <c r="Q658" s="59" t="s">
        <v>732</v>
      </c>
      <c r="R658" s="59"/>
      <c r="T658" s="8">
        <f t="shared" si="49"/>
        <v>1</v>
      </c>
      <c r="U658" s="17">
        <f t="shared" si="50"/>
        <v>0</v>
      </c>
      <c r="V658" s="17"/>
      <c r="W658" s="19" t="str">
        <f t="shared" si="48"/>
        <v>CPP_007150</v>
      </c>
      <c r="X658" s="8">
        <f>_xlfn.COUNTIFS($L$2:$L49872,W658)</f>
        <v>1</v>
      </c>
    </row>
    <row r="659" spans="10:24" ht="13.5">
      <c r="J659" s="74">
        <v>2014</v>
      </c>
      <c r="K659" s="81" t="s">
        <v>4</v>
      </c>
      <c r="L659" s="65" t="s">
        <v>621</v>
      </c>
      <c r="M659" s="24">
        <v>3785</v>
      </c>
      <c r="N659" s="52" t="s">
        <v>25</v>
      </c>
      <c r="O659" s="33" t="s">
        <v>13</v>
      </c>
      <c r="P659" s="12">
        <v>0</v>
      </c>
      <c r="Q659" s="59" t="s">
        <v>622</v>
      </c>
      <c r="R659" s="59"/>
      <c r="T659" s="8">
        <f t="shared" si="49"/>
        <v>1</v>
      </c>
      <c r="U659" s="17">
        <f t="shared" si="50"/>
        <v>0</v>
      </c>
      <c r="V659" s="17"/>
      <c r="W659" s="19" t="str">
        <f t="shared" si="48"/>
        <v>CPP_007151</v>
      </c>
      <c r="X659" s="8">
        <f>_xlfn.COUNTIFS($L$2:$L49873,W659)</f>
        <v>1</v>
      </c>
    </row>
    <row r="660" spans="10:24" ht="13.5">
      <c r="J660" s="74">
        <v>2014</v>
      </c>
      <c r="K660" s="81" t="s">
        <v>4</v>
      </c>
      <c r="L660" s="65" t="s">
        <v>778</v>
      </c>
      <c r="M660" s="24">
        <v>3000</v>
      </c>
      <c r="N660" s="52" t="s">
        <v>14</v>
      </c>
      <c r="O660" s="66" t="s">
        <v>119</v>
      </c>
      <c r="P660" s="12">
        <v>1</v>
      </c>
      <c r="Q660" s="59" t="s">
        <v>736</v>
      </c>
      <c r="R660" s="59"/>
      <c r="T660" s="8">
        <f t="shared" si="49"/>
        <v>1</v>
      </c>
      <c r="U660" s="17">
        <f t="shared" si="50"/>
        <v>1</v>
      </c>
      <c r="V660" s="17"/>
      <c r="W660" s="19" t="str">
        <f t="shared" si="48"/>
        <v>CPP_007153</v>
      </c>
      <c r="X660" s="8">
        <f>_xlfn.COUNTIFS($L$2:$L49874,W660)</f>
        <v>1</v>
      </c>
    </row>
    <row r="661" spans="10:24" ht="13.5">
      <c r="J661" s="74">
        <v>2014</v>
      </c>
      <c r="K661" s="81" t="s">
        <v>4</v>
      </c>
      <c r="L661" s="65" t="s">
        <v>623</v>
      </c>
      <c r="M661" s="24">
        <v>5297</v>
      </c>
      <c r="N661" s="52" t="s">
        <v>25</v>
      </c>
      <c r="O661" s="33" t="s">
        <v>13</v>
      </c>
      <c r="P661" s="12">
        <v>0</v>
      </c>
      <c r="Q661" s="59" t="s">
        <v>607</v>
      </c>
      <c r="R661" s="59"/>
      <c r="T661" s="8">
        <f t="shared" si="49"/>
        <v>1</v>
      </c>
      <c r="U661" s="17">
        <f t="shared" si="50"/>
        <v>0</v>
      </c>
      <c r="V661" s="17"/>
      <c r="W661" s="19" t="str">
        <f aca="true" t="shared" si="51" ref="W661:W724">L661</f>
        <v>CPP_007155</v>
      </c>
      <c r="X661" s="8">
        <f>_xlfn.COUNTIFS($L$2:$L49875,W661)</f>
        <v>1</v>
      </c>
    </row>
    <row r="662" spans="10:24" ht="13.5">
      <c r="J662" s="74">
        <v>2014</v>
      </c>
      <c r="K662" s="81" t="s">
        <v>4</v>
      </c>
      <c r="L662" s="65" t="s">
        <v>624</v>
      </c>
      <c r="M662" s="24">
        <v>5285</v>
      </c>
      <c r="N662" s="52" t="s">
        <v>25</v>
      </c>
      <c r="O662" s="33" t="s">
        <v>13</v>
      </c>
      <c r="P662" s="12">
        <v>0</v>
      </c>
      <c r="Q662" s="59" t="s">
        <v>607</v>
      </c>
      <c r="R662" s="59"/>
      <c r="T662" s="8">
        <f t="shared" si="49"/>
        <v>1</v>
      </c>
      <c r="U662" s="17">
        <f t="shared" si="50"/>
        <v>0</v>
      </c>
      <c r="V662" s="17"/>
      <c r="W662" s="19" t="str">
        <f t="shared" si="51"/>
        <v>CPP_007156</v>
      </c>
      <c r="X662" s="8">
        <f>_xlfn.COUNTIFS($L$2:$L49876,W662)</f>
        <v>1</v>
      </c>
    </row>
    <row r="663" spans="10:24" ht="13.5">
      <c r="J663" s="74">
        <v>2014</v>
      </c>
      <c r="K663" s="81" t="s">
        <v>4</v>
      </c>
      <c r="L663" s="65" t="s">
        <v>625</v>
      </c>
      <c r="M663" s="24">
        <v>12133</v>
      </c>
      <c r="N663" s="52" t="s">
        <v>25</v>
      </c>
      <c r="O663" s="33" t="s">
        <v>13</v>
      </c>
      <c r="P663" s="12">
        <v>0</v>
      </c>
      <c r="Q663" s="59" t="s">
        <v>609</v>
      </c>
      <c r="R663" s="59"/>
      <c r="T663" s="8">
        <f t="shared" si="49"/>
        <v>1</v>
      </c>
      <c r="U663" s="17">
        <f t="shared" si="50"/>
        <v>0</v>
      </c>
      <c r="V663" s="17"/>
      <c r="W663" s="19" t="str">
        <f t="shared" si="51"/>
        <v>CPP_007157</v>
      </c>
      <c r="X663" s="8">
        <f>_xlfn.COUNTIFS($L$2:$L49877,W663)</f>
        <v>1</v>
      </c>
    </row>
    <row r="664" spans="10:24" ht="13.5">
      <c r="J664" s="74">
        <v>2014</v>
      </c>
      <c r="K664" s="81" t="s">
        <v>4</v>
      </c>
      <c r="L664" s="65" t="s">
        <v>626</v>
      </c>
      <c r="M664" s="24">
        <v>3583</v>
      </c>
      <c r="N664" s="52" t="s">
        <v>25</v>
      </c>
      <c r="O664" s="33" t="s">
        <v>13</v>
      </c>
      <c r="P664" s="12">
        <v>0</v>
      </c>
      <c r="Q664" s="59" t="s">
        <v>572</v>
      </c>
      <c r="R664" s="59"/>
      <c r="T664" s="8">
        <f t="shared" si="49"/>
        <v>1</v>
      </c>
      <c r="U664" s="17">
        <f t="shared" si="50"/>
        <v>0</v>
      </c>
      <c r="V664" s="17"/>
      <c r="W664" s="19" t="str">
        <f t="shared" si="51"/>
        <v>CPP_007158</v>
      </c>
      <c r="X664" s="8">
        <f>_xlfn.COUNTIFS($L$2:$L49878,W664)</f>
        <v>1</v>
      </c>
    </row>
    <row r="665" spans="10:24" ht="13.5">
      <c r="J665" s="74">
        <v>2014</v>
      </c>
      <c r="K665" s="81" t="s">
        <v>4</v>
      </c>
      <c r="L665" s="65" t="s">
        <v>779</v>
      </c>
      <c r="M665" s="24">
        <v>3000</v>
      </c>
      <c r="N665" s="52" t="s">
        <v>14</v>
      </c>
      <c r="O665" s="33" t="s">
        <v>13</v>
      </c>
      <c r="P665" s="12">
        <v>0</v>
      </c>
      <c r="Q665" s="59" t="s">
        <v>780</v>
      </c>
      <c r="R665" s="59"/>
      <c r="T665" s="8">
        <f t="shared" si="49"/>
        <v>1</v>
      </c>
      <c r="U665" s="17">
        <f t="shared" si="50"/>
        <v>0</v>
      </c>
      <c r="V665" s="17"/>
      <c r="W665" s="19" t="str">
        <f t="shared" si="51"/>
        <v>CPP_007159</v>
      </c>
      <c r="X665" s="8">
        <f>_xlfn.COUNTIFS($L$2:$L49879,W665)</f>
        <v>1</v>
      </c>
    </row>
    <row r="666" spans="10:24" ht="13.5">
      <c r="J666" s="74">
        <v>2014</v>
      </c>
      <c r="K666" s="81" t="s">
        <v>4</v>
      </c>
      <c r="L666" s="65" t="s">
        <v>627</v>
      </c>
      <c r="M666" s="24">
        <v>3233</v>
      </c>
      <c r="N666" s="52" t="s">
        <v>25</v>
      </c>
      <c r="O666" s="33" t="s">
        <v>13</v>
      </c>
      <c r="P666" s="12">
        <v>0</v>
      </c>
      <c r="Q666" s="59" t="s">
        <v>628</v>
      </c>
      <c r="R666" s="59"/>
      <c r="T666" s="8">
        <f t="shared" si="49"/>
        <v>1</v>
      </c>
      <c r="U666" s="17">
        <f t="shared" si="50"/>
        <v>0</v>
      </c>
      <c r="V666" s="17"/>
      <c r="W666" s="19" t="str">
        <f t="shared" si="51"/>
        <v>CPP_007160</v>
      </c>
      <c r="X666" s="8">
        <f>_xlfn.COUNTIFS($L$2:$L49880,W666)</f>
        <v>1</v>
      </c>
    </row>
    <row r="667" spans="10:24" ht="13.5">
      <c r="J667" s="74">
        <v>2014</v>
      </c>
      <c r="K667" s="81" t="s">
        <v>4</v>
      </c>
      <c r="L667" s="65" t="s">
        <v>629</v>
      </c>
      <c r="M667" s="24">
        <v>3259</v>
      </c>
      <c r="N667" s="52" t="s">
        <v>25</v>
      </c>
      <c r="O667" s="33" t="s">
        <v>13</v>
      </c>
      <c r="P667" s="12">
        <v>0</v>
      </c>
      <c r="Q667" s="59" t="s">
        <v>628</v>
      </c>
      <c r="R667" s="59"/>
      <c r="T667" s="8">
        <f t="shared" si="49"/>
        <v>1</v>
      </c>
      <c r="U667" s="17">
        <f t="shared" si="50"/>
        <v>0</v>
      </c>
      <c r="V667" s="17"/>
      <c r="W667" s="19" t="str">
        <f t="shared" si="51"/>
        <v>CPP_007161</v>
      </c>
      <c r="X667" s="8">
        <f>_xlfn.COUNTIFS($L$2:$L49881,W667)</f>
        <v>1</v>
      </c>
    </row>
    <row r="668" spans="10:24" ht="13.5">
      <c r="J668" s="74">
        <v>2014</v>
      </c>
      <c r="K668" s="81" t="s">
        <v>4</v>
      </c>
      <c r="L668" s="65" t="s">
        <v>781</v>
      </c>
      <c r="M668" s="24">
        <v>3000</v>
      </c>
      <c r="N668" s="52" t="s">
        <v>14</v>
      </c>
      <c r="O668" s="33" t="s">
        <v>13</v>
      </c>
      <c r="P668" s="12">
        <v>0</v>
      </c>
      <c r="Q668" s="59" t="s">
        <v>782</v>
      </c>
      <c r="R668" s="59"/>
      <c r="T668" s="8">
        <f t="shared" si="49"/>
        <v>1</v>
      </c>
      <c r="U668" s="17">
        <f t="shared" si="50"/>
        <v>0</v>
      </c>
      <c r="V668" s="17"/>
      <c r="W668" s="19" t="str">
        <f t="shared" si="51"/>
        <v>CPP_007163</v>
      </c>
      <c r="X668" s="8">
        <f>_xlfn.COUNTIFS($L$2:$L49882,W668)</f>
        <v>1</v>
      </c>
    </row>
    <row r="669" spans="10:24" ht="13.5">
      <c r="J669" s="74">
        <v>2014</v>
      </c>
      <c r="K669" s="81" t="s">
        <v>4</v>
      </c>
      <c r="L669" s="65" t="s">
        <v>783</v>
      </c>
      <c r="M669" s="24">
        <v>2000</v>
      </c>
      <c r="N669" s="52" t="s">
        <v>14</v>
      </c>
      <c r="O669" s="33" t="s">
        <v>13</v>
      </c>
      <c r="P669" s="12">
        <v>0</v>
      </c>
      <c r="Q669" s="59" t="s">
        <v>780</v>
      </c>
      <c r="R669" s="59"/>
      <c r="T669" s="8">
        <f t="shared" si="49"/>
        <v>1</v>
      </c>
      <c r="U669" s="17">
        <f t="shared" si="50"/>
        <v>0</v>
      </c>
      <c r="V669" s="17"/>
      <c r="W669" s="19" t="str">
        <f t="shared" si="51"/>
        <v>CPP_007165</v>
      </c>
      <c r="X669" s="8">
        <f>_xlfn.COUNTIFS($L$2:$L49883,W669)</f>
        <v>1</v>
      </c>
    </row>
    <row r="670" spans="10:24" ht="13.5">
      <c r="J670" s="74">
        <v>2014</v>
      </c>
      <c r="K670" s="81" t="s">
        <v>4</v>
      </c>
      <c r="L670" s="65" t="s">
        <v>630</v>
      </c>
      <c r="M670" s="24">
        <v>3201</v>
      </c>
      <c r="N670" s="52" t="s">
        <v>25</v>
      </c>
      <c r="O670" s="33" t="s">
        <v>13</v>
      </c>
      <c r="P670" s="12">
        <v>0</v>
      </c>
      <c r="Q670" s="59" t="s">
        <v>628</v>
      </c>
      <c r="R670" s="59"/>
      <c r="T670" s="8">
        <f t="shared" si="49"/>
        <v>1</v>
      </c>
      <c r="U670" s="17">
        <f t="shared" si="50"/>
        <v>0</v>
      </c>
      <c r="V670" s="17"/>
      <c r="W670" s="19" t="str">
        <f t="shared" si="51"/>
        <v>CPP_007166</v>
      </c>
      <c r="X670" s="8">
        <f>_xlfn.COUNTIFS($L$2:$L49884,W670)</f>
        <v>1</v>
      </c>
    </row>
    <row r="671" spans="10:24" ht="13.5">
      <c r="J671" s="74">
        <v>2014</v>
      </c>
      <c r="K671" s="81" t="s">
        <v>4</v>
      </c>
      <c r="L671" s="65" t="s">
        <v>631</v>
      </c>
      <c r="M671" s="24">
        <v>3150</v>
      </c>
      <c r="N671" s="52" t="s">
        <v>25</v>
      </c>
      <c r="O671" s="33" t="s">
        <v>13</v>
      </c>
      <c r="P671" s="12">
        <v>0</v>
      </c>
      <c r="Q671" s="59" t="s">
        <v>628</v>
      </c>
      <c r="R671" s="59"/>
      <c r="T671" s="8">
        <f t="shared" si="49"/>
        <v>1</v>
      </c>
      <c r="U671" s="17">
        <f t="shared" si="50"/>
        <v>0</v>
      </c>
      <c r="V671" s="17"/>
      <c r="W671" s="19" t="str">
        <f t="shared" si="51"/>
        <v>CPP_007167</v>
      </c>
      <c r="X671" s="8">
        <f>_xlfn.COUNTIFS($L$2:$L49885,W671)</f>
        <v>1</v>
      </c>
    </row>
    <row r="672" spans="10:24" ht="13.5">
      <c r="J672" s="74">
        <v>2014</v>
      </c>
      <c r="K672" s="81" t="s">
        <v>4</v>
      </c>
      <c r="L672" s="65" t="s">
        <v>632</v>
      </c>
      <c r="M672" s="24">
        <v>5298</v>
      </c>
      <c r="N672" s="52" t="s">
        <v>25</v>
      </c>
      <c r="O672" s="33" t="s">
        <v>13</v>
      </c>
      <c r="P672" s="12">
        <v>0</v>
      </c>
      <c r="Q672" s="59" t="s">
        <v>607</v>
      </c>
      <c r="R672" s="59"/>
      <c r="T672" s="8">
        <f t="shared" si="49"/>
        <v>1</v>
      </c>
      <c r="U672" s="17">
        <f t="shared" si="50"/>
        <v>0</v>
      </c>
      <c r="V672" s="17"/>
      <c r="W672" s="19" t="str">
        <f t="shared" si="51"/>
        <v>CPP_007168</v>
      </c>
      <c r="X672" s="8">
        <f>_xlfn.COUNTIFS($L$2:$L49886,W672)</f>
        <v>1</v>
      </c>
    </row>
    <row r="673" spans="10:24" ht="13.5">
      <c r="J673" s="74">
        <v>2014</v>
      </c>
      <c r="K673" s="81" t="s">
        <v>4</v>
      </c>
      <c r="L673" s="65" t="s">
        <v>633</v>
      </c>
      <c r="M673" s="24">
        <v>6163</v>
      </c>
      <c r="N673" s="52" t="s">
        <v>25</v>
      </c>
      <c r="O673" s="33" t="s">
        <v>13</v>
      </c>
      <c r="P673" s="12">
        <v>0</v>
      </c>
      <c r="Q673" s="59" t="s">
        <v>607</v>
      </c>
      <c r="R673" s="59"/>
      <c r="T673" s="8">
        <f t="shared" si="49"/>
        <v>1</v>
      </c>
      <c r="U673" s="17">
        <f t="shared" si="50"/>
        <v>0</v>
      </c>
      <c r="V673" s="17"/>
      <c r="W673" s="19" t="str">
        <f t="shared" si="51"/>
        <v>CPP_007169</v>
      </c>
      <c r="X673" s="8">
        <f>_xlfn.COUNTIFS($L$2:$L49887,W673)</f>
        <v>1</v>
      </c>
    </row>
    <row r="674" spans="10:24" ht="13.5">
      <c r="J674" s="74">
        <v>2014</v>
      </c>
      <c r="K674" s="81" t="s">
        <v>4</v>
      </c>
      <c r="L674" s="65" t="s">
        <v>634</v>
      </c>
      <c r="M674" s="24">
        <v>2514</v>
      </c>
      <c r="N674" s="52" t="s">
        <v>25</v>
      </c>
      <c r="O674" s="33" t="s">
        <v>13</v>
      </c>
      <c r="P674" s="12">
        <v>0</v>
      </c>
      <c r="Q674" s="59" t="s">
        <v>635</v>
      </c>
      <c r="R674" s="59"/>
      <c r="T674" s="8">
        <f t="shared" si="49"/>
        <v>1</v>
      </c>
      <c r="U674" s="17">
        <f t="shared" si="50"/>
        <v>0</v>
      </c>
      <c r="V674" s="17"/>
      <c r="W674" s="19" t="str">
        <f t="shared" si="51"/>
        <v>CPP_007170</v>
      </c>
      <c r="X674" s="8">
        <f>_xlfn.COUNTIFS($L$2:$L49888,W674)</f>
        <v>1</v>
      </c>
    </row>
    <row r="675" spans="10:24" ht="13.5">
      <c r="J675" s="74">
        <v>2014</v>
      </c>
      <c r="K675" s="81" t="s">
        <v>4</v>
      </c>
      <c r="L675" s="65" t="s">
        <v>784</v>
      </c>
      <c r="M675" s="24">
        <v>3000</v>
      </c>
      <c r="N675" s="52" t="s">
        <v>14</v>
      </c>
      <c r="O675" s="66" t="s">
        <v>119</v>
      </c>
      <c r="P675" s="12">
        <v>1</v>
      </c>
      <c r="Q675" s="59" t="s">
        <v>720</v>
      </c>
      <c r="R675" s="59"/>
      <c r="T675" s="8">
        <f t="shared" si="49"/>
        <v>1</v>
      </c>
      <c r="U675" s="17">
        <f t="shared" si="50"/>
        <v>1</v>
      </c>
      <c r="V675" s="17"/>
      <c r="W675" s="19" t="str">
        <f t="shared" si="51"/>
        <v>CPP_007173</v>
      </c>
      <c r="X675" s="8">
        <f>_xlfn.COUNTIFS($L$2:$L49889,W675)</f>
        <v>1</v>
      </c>
    </row>
    <row r="676" spans="10:24" ht="13.5">
      <c r="J676" s="74">
        <v>2014</v>
      </c>
      <c r="K676" s="81" t="s">
        <v>4</v>
      </c>
      <c r="L676" s="65" t="s">
        <v>785</v>
      </c>
      <c r="M676" s="24">
        <v>3000</v>
      </c>
      <c r="N676" s="52" t="s">
        <v>14</v>
      </c>
      <c r="O676" s="66" t="s">
        <v>119</v>
      </c>
      <c r="P676" s="12">
        <v>1</v>
      </c>
      <c r="Q676" s="59" t="s">
        <v>732</v>
      </c>
      <c r="R676" s="59"/>
      <c r="T676" s="8">
        <f t="shared" si="49"/>
        <v>1</v>
      </c>
      <c r="U676" s="17">
        <f t="shared" si="50"/>
        <v>1</v>
      </c>
      <c r="V676" s="17"/>
      <c r="W676" s="19" t="str">
        <f t="shared" si="51"/>
        <v>CPP_007174</v>
      </c>
      <c r="X676" s="8">
        <f>_xlfn.COUNTIFS($L$2:$L49890,W676)</f>
        <v>1</v>
      </c>
    </row>
    <row r="677" spans="10:24" ht="13.5">
      <c r="J677" s="74">
        <v>2014</v>
      </c>
      <c r="K677" s="81" t="s">
        <v>4</v>
      </c>
      <c r="L677" s="65" t="s">
        <v>636</v>
      </c>
      <c r="M677" s="24">
        <v>7263</v>
      </c>
      <c r="N677" s="52" t="s">
        <v>25</v>
      </c>
      <c r="O677" s="33" t="s">
        <v>13</v>
      </c>
      <c r="P677" s="12">
        <v>0</v>
      </c>
      <c r="Q677" s="59" t="s">
        <v>607</v>
      </c>
      <c r="R677" s="59"/>
      <c r="T677" s="8">
        <f t="shared" si="49"/>
        <v>1</v>
      </c>
      <c r="U677" s="17">
        <f t="shared" si="50"/>
        <v>0</v>
      </c>
      <c r="V677" s="17"/>
      <c r="W677" s="19" t="str">
        <f t="shared" si="51"/>
        <v>CPP_007177</v>
      </c>
      <c r="X677" s="8">
        <f>_xlfn.COUNTIFS($L$2:$L49891,W677)</f>
        <v>1</v>
      </c>
    </row>
    <row r="678" spans="10:24" ht="13.5">
      <c r="J678" s="74">
        <v>2014</v>
      </c>
      <c r="K678" s="81" t="s">
        <v>4</v>
      </c>
      <c r="L678" s="65" t="s">
        <v>637</v>
      </c>
      <c r="M678" s="24">
        <v>9231</v>
      </c>
      <c r="N678" s="52" t="s">
        <v>25</v>
      </c>
      <c r="O678" s="33" t="s">
        <v>13</v>
      </c>
      <c r="P678" s="12">
        <v>0</v>
      </c>
      <c r="Q678" s="59" t="s">
        <v>638</v>
      </c>
      <c r="R678" s="59"/>
      <c r="T678" s="8">
        <f t="shared" si="49"/>
        <v>1</v>
      </c>
      <c r="U678" s="17">
        <f t="shared" si="50"/>
        <v>0</v>
      </c>
      <c r="V678" s="17"/>
      <c r="W678" s="19" t="str">
        <f t="shared" si="51"/>
        <v>CPP_007193</v>
      </c>
      <c r="X678" s="8">
        <f>_xlfn.COUNTIFS($L$2:$L49892,W678)</f>
        <v>1</v>
      </c>
    </row>
    <row r="679" spans="10:24" ht="13.5">
      <c r="J679" s="74">
        <v>2014</v>
      </c>
      <c r="K679" s="81" t="s">
        <v>4</v>
      </c>
      <c r="L679" s="65" t="s">
        <v>639</v>
      </c>
      <c r="M679" s="24">
        <v>7233</v>
      </c>
      <c r="N679" s="52" t="s">
        <v>25</v>
      </c>
      <c r="O679" s="33" t="s">
        <v>13</v>
      </c>
      <c r="P679" s="12">
        <v>0</v>
      </c>
      <c r="Q679" s="59" t="s">
        <v>498</v>
      </c>
      <c r="R679" s="59"/>
      <c r="T679" s="8">
        <f t="shared" si="49"/>
        <v>1</v>
      </c>
      <c r="U679" s="17">
        <f t="shared" si="50"/>
        <v>0</v>
      </c>
      <c r="V679" s="17"/>
      <c r="W679" s="19" t="str">
        <f t="shared" si="51"/>
        <v>CPP_007194</v>
      </c>
      <c r="X679" s="8">
        <f>_xlfn.COUNTIFS($L$2:$L49893,W679)</f>
        <v>1</v>
      </c>
    </row>
    <row r="680" spans="10:24" ht="13.5">
      <c r="J680" s="74">
        <v>2014</v>
      </c>
      <c r="K680" s="81" t="s">
        <v>4</v>
      </c>
      <c r="L680" s="65" t="s">
        <v>640</v>
      </c>
      <c r="M680" s="24">
        <v>3772</v>
      </c>
      <c r="N680" s="52" t="s">
        <v>25</v>
      </c>
      <c r="O680" s="33" t="s">
        <v>13</v>
      </c>
      <c r="P680" s="12">
        <v>0</v>
      </c>
      <c r="Q680" s="59" t="s">
        <v>597</v>
      </c>
      <c r="R680" s="59"/>
      <c r="T680" s="8">
        <f t="shared" si="49"/>
        <v>1</v>
      </c>
      <c r="U680" s="17">
        <f t="shared" si="50"/>
        <v>0</v>
      </c>
      <c r="V680" s="17"/>
      <c r="W680" s="19" t="str">
        <f t="shared" si="51"/>
        <v>CPP_007196</v>
      </c>
      <c r="X680" s="8">
        <f>_xlfn.COUNTIFS($L$2:$L49894,W680)</f>
        <v>1</v>
      </c>
    </row>
    <row r="681" spans="10:24" ht="13.5">
      <c r="J681" s="74">
        <v>2014</v>
      </c>
      <c r="K681" s="81" t="s">
        <v>4</v>
      </c>
      <c r="L681" s="65" t="s">
        <v>641</v>
      </c>
      <c r="M681" s="24">
        <v>9841</v>
      </c>
      <c r="N681" s="52" t="s">
        <v>25</v>
      </c>
      <c r="O681" s="33" t="s">
        <v>13</v>
      </c>
      <c r="P681" s="12">
        <v>0</v>
      </c>
      <c r="Q681" s="59" t="s">
        <v>642</v>
      </c>
      <c r="R681" s="59"/>
      <c r="T681" s="8">
        <f t="shared" si="49"/>
        <v>1</v>
      </c>
      <c r="U681" s="17">
        <f t="shared" si="50"/>
        <v>0</v>
      </c>
      <c r="V681" s="17"/>
      <c r="W681" s="19" t="str">
        <f t="shared" si="51"/>
        <v>CPP_007197</v>
      </c>
      <c r="X681" s="8">
        <f>_xlfn.COUNTIFS($L$2:$L49895,W681)</f>
        <v>1</v>
      </c>
    </row>
    <row r="682" spans="10:24" ht="13.5">
      <c r="J682" s="74">
        <v>2014</v>
      </c>
      <c r="K682" s="81" t="s">
        <v>4</v>
      </c>
      <c r="L682" s="65" t="s">
        <v>643</v>
      </c>
      <c r="M682" s="24">
        <v>26658</v>
      </c>
      <c r="N682" s="52" t="s">
        <v>25</v>
      </c>
      <c r="O682" s="33" t="s">
        <v>13</v>
      </c>
      <c r="P682" s="12">
        <v>0</v>
      </c>
      <c r="Q682" s="59" t="s">
        <v>644</v>
      </c>
      <c r="R682" s="59"/>
      <c r="T682" s="8">
        <f t="shared" si="49"/>
        <v>1</v>
      </c>
      <c r="U682" s="17">
        <f t="shared" si="50"/>
        <v>0</v>
      </c>
      <c r="V682" s="17"/>
      <c r="W682" s="19" t="str">
        <f t="shared" si="51"/>
        <v>CPP_007198</v>
      </c>
      <c r="X682" s="8">
        <f>_xlfn.COUNTIFS($L$2:$L49896,W682)</f>
        <v>1</v>
      </c>
    </row>
    <row r="683" spans="10:24" ht="13.5">
      <c r="J683" s="74">
        <v>2014</v>
      </c>
      <c r="K683" s="81" t="s">
        <v>4</v>
      </c>
      <c r="L683" s="65" t="s">
        <v>645</v>
      </c>
      <c r="M683" s="24">
        <v>6298</v>
      </c>
      <c r="N683" s="52" t="s">
        <v>25</v>
      </c>
      <c r="O683" s="33" t="s">
        <v>13</v>
      </c>
      <c r="P683" s="12">
        <v>0</v>
      </c>
      <c r="Q683" s="59" t="s">
        <v>607</v>
      </c>
      <c r="R683" s="59"/>
      <c r="T683" s="8">
        <f t="shared" si="49"/>
        <v>1</v>
      </c>
      <c r="U683" s="17">
        <f t="shared" si="50"/>
        <v>0</v>
      </c>
      <c r="V683" s="17"/>
      <c r="W683" s="19" t="str">
        <f t="shared" si="51"/>
        <v>CPP_007199</v>
      </c>
      <c r="X683" s="8">
        <f>_xlfn.COUNTIFS($L$2:$L49897,W683)</f>
        <v>1</v>
      </c>
    </row>
    <row r="684" spans="10:24" ht="13.5">
      <c r="J684" s="74">
        <v>2014</v>
      </c>
      <c r="K684" s="81" t="s">
        <v>4</v>
      </c>
      <c r="L684" s="65" t="s">
        <v>646</v>
      </c>
      <c r="M684" s="24">
        <v>6273</v>
      </c>
      <c r="N684" s="52" t="s">
        <v>25</v>
      </c>
      <c r="O684" s="33" t="s">
        <v>13</v>
      </c>
      <c r="P684" s="12">
        <v>0</v>
      </c>
      <c r="Q684" s="59" t="s">
        <v>607</v>
      </c>
      <c r="R684" s="59"/>
      <c r="T684" s="8">
        <f t="shared" si="49"/>
        <v>1</v>
      </c>
      <c r="U684" s="17">
        <f t="shared" si="50"/>
        <v>0</v>
      </c>
      <c r="V684" s="17"/>
      <c r="W684" s="19" t="str">
        <f t="shared" si="51"/>
        <v>CPP_007200</v>
      </c>
      <c r="X684" s="8">
        <f>_xlfn.COUNTIFS($L$2:$L49898,W684)</f>
        <v>1</v>
      </c>
    </row>
    <row r="685" spans="10:24" ht="13.5">
      <c r="J685" s="74">
        <v>2014</v>
      </c>
      <c r="K685" s="81" t="s">
        <v>4</v>
      </c>
      <c r="L685" s="65" t="s">
        <v>647</v>
      </c>
      <c r="M685" s="24">
        <v>6273</v>
      </c>
      <c r="N685" s="52" t="s">
        <v>25</v>
      </c>
      <c r="O685" s="33" t="s">
        <v>13</v>
      </c>
      <c r="P685" s="12">
        <v>0</v>
      </c>
      <c r="Q685" s="59" t="s">
        <v>607</v>
      </c>
      <c r="R685" s="59"/>
      <c r="T685" s="8">
        <f t="shared" si="49"/>
        <v>1</v>
      </c>
      <c r="U685" s="17">
        <f t="shared" si="50"/>
        <v>0</v>
      </c>
      <c r="V685" s="17"/>
      <c r="W685" s="19" t="str">
        <f t="shared" si="51"/>
        <v>CPP_007201</v>
      </c>
      <c r="X685" s="8">
        <f>_xlfn.COUNTIFS($L$2:$L49899,W685)</f>
        <v>1</v>
      </c>
    </row>
    <row r="686" spans="10:24" ht="13.5">
      <c r="J686" s="74">
        <v>2014</v>
      </c>
      <c r="K686" s="81" t="s">
        <v>4</v>
      </c>
      <c r="L686" s="65" t="s">
        <v>648</v>
      </c>
      <c r="M686" s="24">
        <v>2654</v>
      </c>
      <c r="N686" s="52" t="s">
        <v>25</v>
      </c>
      <c r="O686" s="33" t="s">
        <v>13</v>
      </c>
      <c r="P686" s="12">
        <v>0</v>
      </c>
      <c r="Q686" s="59" t="s">
        <v>649</v>
      </c>
      <c r="R686" s="59"/>
      <c r="T686" s="8">
        <f t="shared" si="49"/>
        <v>1</v>
      </c>
      <c r="U686" s="17">
        <f t="shared" si="50"/>
        <v>0</v>
      </c>
      <c r="V686" s="17"/>
      <c r="W686" s="19" t="str">
        <f t="shared" si="51"/>
        <v>CPP_007202</v>
      </c>
      <c r="X686" s="8">
        <f>_xlfn.COUNTIFS($L$2:$L49900,W686)</f>
        <v>1</v>
      </c>
    </row>
    <row r="687" spans="10:24" ht="13.5">
      <c r="J687" s="74">
        <v>2014</v>
      </c>
      <c r="K687" s="81" t="s">
        <v>4</v>
      </c>
      <c r="L687" s="65" t="s">
        <v>650</v>
      </c>
      <c r="M687" s="24">
        <v>17659</v>
      </c>
      <c r="N687" s="52" t="s">
        <v>25</v>
      </c>
      <c r="O687" s="33" t="s">
        <v>13</v>
      </c>
      <c r="P687" s="12">
        <v>0</v>
      </c>
      <c r="Q687" s="59" t="s">
        <v>651</v>
      </c>
      <c r="R687" s="59"/>
      <c r="T687" s="8">
        <f t="shared" si="49"/>
        <v>1</v>
      </c>
      <c r="U687" s="17">
        <f t="shared" si="50"/>
        <v>0</v>
      </c>
      <c r="V687" s="17"/>
      <c r="W687" s="19" t="str">
        <f t="shared" si="51"/>
        <v>CPP_007203</v>
      </c>
      <c r="X687" s="8">
        <f>_xlfn.COUNTIFS($L$2:$L49901,W687)</f>
        <v>1</v>
      </c>
    </row>
    <row r="688" spans="10:24" ht="13.5">
      <c r="J688" s="74">
        <v>2014</v>
      </c>
      <c r="K688" s="81" t="s">
        <v>4</v>
      </c>
      <c r="L688" s="65" t="s">
        <v>652</v>
      </c>
      <c r="M688" s="24">
        <v>11099</v>
      </c>
      <c r="N688" s="52" t="s">
        <v>25</v>
      </c>
      <c r="O688" s="33" t="s">
        <v>13</v>
      </c>
      <c r="P688" s="12">
        <v>0</v>
      </c>
      <c r="Q688" s="59" t="s">
        <v>653</v>
      </c>
      <c r="R688" s="59"/>
      <c r="T688" s="8">
        <f t="shared" si="49"/>
        <v>1</v>
      </c>
      <c r="U688" s="17">
        <f t="shared" si="50"/>
        <v>0</v>
      </c>
      <c r="V688" s="17"/>
      <c r="W688" s="19" t="str">
        <f t="shared" si="51"/>
        <v>CPP_007205</v>
      </c>
      <c r="X688" s="8">
        <f>_xlfn.COUNTIFS($L$2:$L49902,W688)</f>
        <v>1</v>
      </c>
    </row>
    <row r="689" spans="10:24" ht="13.5">
      <c r="J689" s="78">
        <v>2014</v>
      </c>
      <c r="K689" s="81" t="s">
        <v>4</v>
      </c>
      <c r="L689" s="65" t="s">
        <v>1275</v>
      </c>
      <c r="M689" s="24">
        <v>999</v>
      </c>
      <c r="N689" s="52" t="s">
        <v>25</v>
      </c>
      <c r="O689" s="33" t="s">
        <v>13</v>
      </c>
      <c r="P689" s="12">
        <v>0</v>
      </c>
      <c r="Q689" s="59" t="s">
        <v>642</v>
      </c>
      <c r="R689" s="59"/>
      <c r="T689" s="8">
        <f t="shared" si="49"/>
        <v>1</v>
      </c>
      <c r="U689" s="17">
        <f t="shared" si="50"/>
        <v>0</v>
      </c>
      <c r="V689" s="17"/>
      <c r="W689" s="19" t="str">
        <f t="shared" si="51"/>
        <v>CPP_007206</v>
      </c>
      <c r="X689" s="8">
        <f>_xlfn.COUNTIFS($L$2:$L49903,W689)</f>
        <v>1</v>
      </c>
    </row>
    <row r="690" spans="10:24" ht="13.5">
      <c r="J690" s="78">
        <v>2014</v>
      </c>
      <c r="K690" s="81" t="s">
        <v>4</v>
      </c>
      <c r="L690" s="65" t="s">
        <v>1272</v>
      </c>
      <c r="M690" s="24">
        <v>999</v>
      </c>
      <c r="N690" s="52" t="s">
        <v>25</v>
      </c>
      <c r="O690" s="33" t="s">
        <v>13</v>
      </c>
      <c r="P690" s="12">
        <v>0</v>
      </c>
      <c r="Q690" s="59" t="s">
        <v>642</v>
      </c>
      <c r="R690" s="59"/>
      <c r="T690" s="8">
        <f t="shared" si="49"/>
        <v>1</v>
      </c>
      <c r="U690" s="17">
        <f t="shared" si="50"/>
        <v>0</v>
      </c>
      <c r="V690" s="17"/>
      <c r="W690" s="19" t="str">
        <f t="shared" si="51"/>
        <v>CPP_007207</v>
      </c>
      <c r="X690" s="8">
        <f>_xlfn.COUNTIFS($L$2:$L49904,W690)</f>
        <v>1</v>
      </c>
    </row>
    <row r="691" spans="10:24" ht="13.5">
      <c r="J691" s="74">
        <v>2014</v>
      </c>
      <c r="K691" s="81" t="s">
        <v>4</v>
      </c>
      <c r="L691" s="65" t="s">
        <v>654</v>
      </c>
      <c r="M691" s="24">
        <v>26658</v>
      </c>
      <c r="N691" s="52" t="s">
        <v>25</v>
      </c>
      <c r="O691" s="33" t="s">
        <v>13</v>
      </c>
      <c r="P691" s="12">
        <v>0</v>
      </c>
      <c r="Q691" s="59" t="s">
        <v>644</v>
      </c>
      <c r="R691" s="59"/>
      <c r="T691" s="8">
        <f t="shared" si="49"/>
        <v>1</v>
      </c>
      <c r="U691" s="17">
        <f t="shared" si="50"/>
        <v>0</v>
      </c>
      <c r="V691" s="17"/>
      <c r="W691" s="19" t="str">
        <f t="shared" si="51"/>
        <v>CPP_007208</v>
      </c>
      <c r="X691" s="8">
        <f>_xlfn.COUNTIFS($L$2:$L49905,W691)</f>
        <v>1</v>
      </c>
    </row>
    <row r="692" spans="10:24" ht="13.5">
      <c r="J692" s="74">
        <v>2014</v>
      </c>
      <c r="K692" s="81" t="s">
        <v>4</v>
      </c>
      <c r="L692" s="65" t="s">
        <v>655</v>
      </c>
      <c r="M692" s="24">
        <v>24526</v>
      </c>
      <c r="N692" s="52" t="s">
        <v>25</v>
      </c>
      <c r="O692" s="33" t="s">
        <v>13</v>
      </c>
      <c r="P692" s="12">
        <v>0</v>
      </c>
      <c r="Q692" s="59" t="s">
        <v>651</v>
      </c>
      <c r="R692" s="59"/>
      <c r="T692" s="8">
        <f t="shared" si="49"/>
        <v>1</v>
      </c>
      <c r="U692" s="17">
        <f t="shared" si="50"/>
        <v>0</v>
      </c>
      <c r="V692" s="17"/>
      <c r="W692" s="19" t="str">
        <f t="shared" si="51"/>
        <v>CPP_007209</v>
      </c>
      <c r="X692" s="8">
        <f>_xlfn.COUNTIFS($L$2:$L49906,W692)</f>
        <v>1</v>
      </c>
    </row>
    <row r="693" spans="10:24" ht="13.5">
      <c r="J693" s="74">
        <v>2014</v>
      </c>
      <c r="K693" s="81" t="s">
        <v>4</v>
      </c>
      <c r="L693" s="65" t="s">
        <v>656</v>
      </c>
      <c r="M693" s="24">
        <v>24136</v>
      </c>
      <c r="N693" s="52" t="s">
        <v>25</v>
      </c>
      <c r="O693" s="33" t="s">
        <v>13</v>
      </c>
      <c r="P693" s="12">
        <v>0</v>
      </c>
      <c r="Q693" s="59" t="s">
        <v>657</v>
      </c>
      <c r="R693" s="59"/>
      <c r="T693" s="8">
        <f t="shared" si="49"/>
        <v>1</v>
      </c>
      <c r="U693" s="17">
        <f t="shared" si="50"/>
        <v>0</v>
      </c>
      <c r="V693" s="17"/>
      <c r="W693" s="19" t="str">
        <f t="shared" si="51"/>
        <v>CPP_007210</v>
      </c>
      <c r="X693" s="8">
        <f>_xlfn.COUNTIFS($L$2:$L49907,W693)</f>
        <v>1</v>
      </c>
    </row>
    <row r="694" spans="10:24" ht="13.5">
      <c r="J694" s="78">
        <v>2014</v>
      </c>
      <c r="K694" s="81" t="s">
        <v>4</v>
      </c>
      <c r="L694" s="65" t="s">
        <v>1174</v>
      </c>
      <c r="M694" s="24">
        <v>999</v>
      </c>
      <c r="N694" s="52" t="s">
        <v>25</v>
      </c>
      <c r="O694" s="33" t="s">
        <v>13</v>
      </c>
      <c r="P694" s="12">
        <v>0</v>
      </c>
      <c r="Q694" s="59" t="s">
        <v>895</v>
      </c>
      <c r="R694" s="59"/>
      <c r="T694" s="8">
        <f t="shared" si="49"/>
        <v>1</v>
      </c>
      <c r="U694" s="17">
        <f t="shared" si="50"/>
        <v>0</v>
      </c>
      <c r="V694" s="17"/>
      <c r="W694" s="19" t="str">
        <f t="shared" si="51"/>
        <v>CPP_007211</v>
      </c>
      <c r="X694" s="8">
        <f>_xlfn.COUNTIFS($L$2:$L49908,W694)</f>
        <v>1</v>
      </c>
    </row>
    <row r="695" spans="10:24" ht="13.5">
      <c r="J695" s="78">
        <v>2014</v>
      </c>
      <c r="K695" s="81" t="s">
        <v>4</v>
      </c>
      <c r="L695" s="65" t="s">
        <v>1093</v>
      </c>
      <c r="M695" s="24">
        <v>999</v>
      </c>
      <c r="N695" s="52" t="s">
        <v>25</v>
      </c>
      <c r="O695" s="33" t="s">
        <v>13</v>
      </c>
      <c r="P695" s="12">
        <v>0</v>
      </c>
      <c r="Q695" s="59" t="s">
        <v>657</v>
      </c>
      <c r="R695" s="59"/>
      <c r="T695" s="8">
        <f t="shared" si="49"/>
        <v>1</v>
      </c>
      <c r="U695" s="17">
        <f t="shared" si="50"/>
        <v>0</v>
      </c>
      <c r="V695" s="17"/>
      <c r="W695" s="19" t="str">
        <f t="shared" si="51"/>
        <v>CPP_007212</v>
      </c>
      <c r="X695" s="8">
        <f>_xlfn.COUNTIFS($L$2:$L49909,W695)</f>
        <v>1</v>
      </c>
    </row>
    <row r="696" spans="10:24" ht="13.5">
      <c r="J696" s="78">
        <v>2014</v>
      </c>
      <c r="K696" s="81" t="s">
        <v>4</v>
      </c>
      <c r="L696" s="65" t="s">
        <v>1202</v>
      </c>
      <c r="M696" s="24">
        <v>999</v>
      </c>
      <c r="N696" s="52" t="s">
        <v>25</v>
      </c>
      <c r="O696" s="33" t="s">
        <v>13</v>
      </c>
      <c r="P696" s="12">
        <v>0</v>
      </c>
      <c r="Q696" s="59" t="s">
        <v>1192</v>
      </c>
      <c r="R696" s="59"/>
      <c r="T696" s="8">
        <f t="shared" si="49"/>
        <v>1</v>
      </c>
      <c r="U696" s="17">
        <f t="shared" si="50"/>
        <v>0</v>
      </c>
      <c r="V696" s="17"/>
      <c r="W696" s="19" t="str">
        <f t="shared" si="51"/>
        <v>CPP_007213</v>
      </c>
      <c r="X696" s="8">
        <f>_xlfn.COUNTIFS($L$2:$L49910,W696)</f>
        <v>1</v>
      </c>
    </row>
    <row r="697" spans="10:24" ht="13.5">
      <c r="J697" s="78">
        <v>2014</v>
      </c>
      <c r="K697" s="81" t="s">
        <v>4</v>
      </c>
      <c r="L697" s="65" t="s">
        <v>1201</v>
      </c>
      <c r="M697" s="24">
        <v>999</v>
      </c>
      <c r="N697" s="52" t="s">
        <v>25</v>
      </c>
      <c r="O697" s="33" t="s">
        <v>13</v>
      </c>
      <c r="P697" s="12">
        <v>0</v>
      </c>
      <c r="Q697" s="59" t="s">
        <v>1058</v>
      </c>
      <c r="R697" s="59"/>
      <c r="T697" s="8">
        <f t="shared" si="49"/>
        <v>1</v>
      </c>
      <c r="U697" s="17">
        <f t="shared" si="50"/>
        <v>0</v>
      </c>
      <c r="V697" s="17"/>
      <c r="W697" s="19" t="str">
        <f t="shared" si="51"/>
        <v>CPP_007214</v>
      </c>
      <c r="X697" s="8">
        <f>_xlfn.COUNTIFS($L$2:$L49911,W697)</f>
        <v>1</v>
      </c>
    </row>
    <row r="698" spans="10:24" ht="13.5">
      <c r="J698" s="74">
        <v>2014</v>
      </c>
      <c r="K698" s="81" t="s">
        <v>4</v>
      </c>
      <c r="L698" s="65" t="s">
        <v>786</v>
      </c>
      <c r="M698" s="24">
        <v>5000</v>
      </c>
      <c r="N698" s="52" t="s">
        <v>14</v>
      </c>
      <c r="O698" s="33" t="s">
        <v>13</v>
      </c>
      <c r="P698" s="12">
        <v>0</v>
      </c>
      <c r="Q698" s="59" t="s">
        <v>720</v>
      </c>
      <c r="R698" s="59"/>
      <c r="T698" s="8">
        <f t="shared" si="49"/>
        <v>1</v>
      </c>
      <c r="U698" s="17">
        <f t="shared" si="50"/>
        <v>0</v>
      </c>
      <c r="V698" s="17"/>
      <c r="W698" s="19" t="str">
        <f t="shared" si="51"/>
        <v>CPP_007215</v>
      </c>
      <c r="X698" s="8">
        <f>_xlfn.COUNTIFS($L$2:$L49912,W698)</f>
        <v>1</v>
      </c>
    </row>
    <row r="699" spans="10:24" ht="13.5">
      <c r="J699" s="74">
        <v>2014</v>
      </c>
      <c r="K699" s="81" t="s">
        <v>4</v>
      </c>
      <c r="L699" s="65" t="s">
        <v>787</v>
      </c>
      <c r="M699" s="24">
        <v>3000</v>
      </c>
      <c r="N699" s="52" t="s">
        <v>14</v>
      </c>
      <c r="O699" s="33" t="s">
        <v>13</v>
      </c>
      <c r="P699" s="12">
        <v>0</v>
      </c>
      <c r="Q699" s="59" t="s">
        <v>720</v>
      </c>
      <c r="R699" s="59"/>
      <c r="T699" s="8">
        <f t="shared" si="49"/>
        <v>1</v>
      </c>
      <c r="U699" s="17">
        <f t="shared" si="50"/>
        <v>0</v>
      </c>
      <c r="V699" s="17"/>
      <c r="W699" s="19" t="str">
        <f t="shared" si="51"/>
        <v>CPP_007227</v>
      </c>
      <c r="X699" s="8">
        <f>_xlfn.COUNTIFS($L$2:$L49913,W699)</f>
        <v>1</v>
      </c>
    </row>
    <row r="700" spans="10:24" ht="13.5">
      <c r="J700" s="74">
        <v>2014</v>
      </c>
      <c r="K700" s="81" t="s">
        <v>4</v>
      </c>
      <c r="L700" s="65" t="s">
        <v>788</v>
      </c>
      <c r="M700" s="24">
        <v>6000</v>
      </c>
      <c r="N700" s="52" t="s">
        <v>14</v>
      </c>
      <c r="O700" s="33" t="s">
        <v>13</v>
      </c>
      <c r="P700" s="12">
        <v>0</v>
      </c>
      <c r="Q700" s="59" t="s">
        <v>756</v>
      </c>
      <c r="R700" s="59"/>
      <c r="T700" s="8">
        <f t="shared" si="49"/>
        <v>1</v>
      </c>
      <c r="U700" s="17">
        <f t="shared" si="50"/>
        <v>0</v>
      </c>
      <c r="V700" s="17"/>
      <c r="W700" s="19" t="str">
        <f t="shared" si="51"/>
        <v>CPP_007230</v>
      </c>
      <c r="X700" s="8">
        <f>_xlfn.COUNTIFS($L$2:$L49914,W700)</f>
        <v>1</v>
      </c>
    </row>
    <row r="701" spans="10:24" ht="13.5">
      <c r="J701" s="77">
        <v>2014</v>
      </c>
      <c r="K701" s="81" t="s">
        <v>4</v>
      </c>
      <c r="L701" s="89" t="s">
        <v>821</v>
      </c>
      <c r="M701" s="11">
        <v>999</v>
      </c>
      <c r="N701" s="52" t="s">
        <v>14</v>
      </c>
      <c r="O701" s="33" t="s">
        <v>13</v>
      </c>
      <c r="P701" s="12">
        <v>0</v>
      </c>
      <c r="Q701" s="59"/>
      <c r="R701" s="59"/>
      <c r="T701" s="8">
        <f t="shared" si="49"/>
        <v>1</v>
      </c>
      <c r="U701" s="17">
        <f t="shared" si="50"/>
        <v>0</v>
      </c>
      <c r="V701" s="17"/>
      <c r="W701" s="19" t="str">
        <f t="shared" si="51"/>
        <v>CPP_007232</v>
      </c>
      <c r="X701" s="8">
        <f>_xlfn.COUNTIFS($L$2:$L49915,W701)</f>
        <v>1</v>
      </c>
    </row>
    <row r="702" spans="10:24" ht="13.5">
      <c r="J702" s="74">
        <v>2014</v>
      </c>
      <c r="K702" s="81" t="s">
        <v>4</v>
      </c>
      <c r="L702" s="65" t="s">
        <v>789</v>
      </c>
      <c r="M702" s="24">
        <v>3000</v>
      </c>
      <c r="N702" s="52" t="s">
        <v>14</v>
      </c>
      <c r="O702" s="33" t="s">
        <v>13</v>
      </c>
      <c r="P702" s="12">
        <v>0</v>
      </c>
      <c r="Q702" s="59" t="s">
        <v>730</v>
      </c>
      <c r="R702" s="59"/>
      <c r="T702" s="8">
        <f t="shared" si="49"/>
        <v>1</v>
      </c>
      <c r="U702" s="17">
        <f t="shared" si="50"/>
        <v>0</v>
      </c>
      <c r="V702" s="17"/>
      <c r="W702" s="19" t="str">
        <f t="shared" si="51"/>
        <v>CPP_007234</v>
      </c>
      <c r="X702" s="8">
        <f>_xlfn.COUNTIFS($L$2:$L49916,W702)</f>
        <v>1</v>
      </c>
    </row>
    <row r="703" spans="10:24" ht="13.5">
      <c r="J703" s="74">
        <v>2014</v>
      </c>
      <c r="K703" s="81" t="s">
        <v>4</v>
      </c>
      <c r="L703" s="65" t="s">
        <v>790</v>
      </c>
      <c r="M703" s="24">
        <v>4000</v>
      </c>
      <c r="N703" s="52" t="s">
        <v>14</v>
      </c>
      <c r="O703" s="33" t="s">
        <v>13</v>
      </c>
      <c r="P703" s="12">
        <v>0</v>
      </c>
      <c r="Q703" s="59" t="s">
        <v>730</v>
      </c>
      <c r="R703" s="59"/>
      <c r="T703" s="8">
        <f t="shared" si="49"/>
        <v>1</v>
      </c>
      <c r="U703" s="17">
        <f t="shared" si="50"/>
        <v>0</v>
      </c>
      <c r="V703" s="17"/>
      <c r="W703" s="19" t="str">
        <f t="shared" si="51"/>
        <v>CPP_007235</v>
      </c>
      <c r="X703" s="8">
        <f>_xlfn.COUNTIFS($L$2:$L49917,W703)</f>
        <v>1</v>
      </c>
    </row>
    <row r="704" spans="10:24" ht="13.5">
      <c r="J704" s="74">
        <v>2014</v>
      </c>
      <c r="K704" s="81" t="s">
        <v>4</v>
      </c>
      <c r="L704" s="65" t="s">
        <v>791</v>
      </c>
      <c r="M704" s="24">
        <v>3000</v>
      </c>
      <c r="N704" s="52" t="s">
        <v>14</v>
      </c>
      <c r="O704" s="33" t="s">
        <v>13</v>
      </c>
      <c r="P704" s="12">
        <v>0</v>
      </c>
      <c r="Q704" s="59" t="s">
        <v>746</v>
      </c>
      <c r="R704" s="59"/>
      <c r="T704" s="8">
        <f t="shared" si="49"/>
        <v>1</v>
      </c>
      <c r="U704" s="17">
        <f t="shared" si="50"/>
        <v>0</v>
      </c>
      <c r="V704" s="17"/>
      <c r="W704" s="19" t="str">
        <f t="shared" si="51"/>
        <v>CPP_007236</v>
      </c>
      <c r="X704" s="8">
        <f>_xlfn.COUNTIFS($L$2:$L49918,W704)</f>
        <v>1</v>
      </c>
    </row>
    <row r="705" spans="10:24" ht="13.5">
      <c r="J705" s="78">
        <v>2014</v>
      </c>
      <c r="K705" s="81" t="s">
        <v>4</v>
      </c>
      <c r="L705" s="65" t="s">
        <v>1118</v>
      </c>
      <c r="M705" s="24">
        <v>999</v>
      </c>
      <c r="N705" s="52" t="s">
        <v>25</v>
      </c>
      <c r="O705" s="33" t="s">
        <v>13</v>
      </c>
      <c r="P705" s="12">
        <v>0</v>
      </c>
      <c r="Q705" s="59" t="s">
        <v>893</v>
      </c>
      <c r="R705" s="59"/>
      <c r="T705" s="8">
        <f t="shared" si="49"/>
        <v>1</v>
      </c>
      <c r="U705" s="17">
        <f t="shared" si="50"/>
        <v>0</v>
      </c>
      <c r="V705" s="17"/>
      <c r="W705" s="19" t="str">
        <f t="shared" si="51"/>
        <v>CPP_007238</v>
      </c>
      <c r="X705" s="8">
        <f>_xlfn.COUNTIFS($L$2:$L49919,W705)</f>
        <v>1</v>
      </c>
    </row>
    <row r="706" spans="10:24" ht="13.5">
      <c r="J706" s="78">
        <v>2014</v>
      </c>
      <c r="K706" s="81" t="s">
        <v>4</v>
      </c>
      <c r="L706" s="65" t="s">
        <v>1205</v>
      </c>
      <c r="M706" s="24">
        <v>999</v>
      </c>
      <c r="N706" s="52" t="s">
        <v>25</v>
      </c>
      <c r="O706" s="33" t="s">
        <v>13</v>
      </c>
      <c r="P706" s="12">
        <v>0</v>
      </c>
      <c r="Q706" s="59" t="s">
        <v>893</v>
      </c>
      <c r="R706" s="59"/>
      <c r="T706" s="8">
        <f aca="true" t="shared" si="52" ref="T706:T769">IF(L706="",0,1)</f>
        <v>1</v>
      </c>
      <c r="U706" s="17">
        <f t="shared" si="50"/>
        <v>0</v>
      </c>
      <c r="V706" s="17"/>
      <c r="W706" s="19" t="str">
        <f t="shared" si="51"/>
        <v>CPP_007239</v>
      </c>
      <c r="X706" s="8">
        <f>_xlfn.COUNTIFS($L$2:$L49920,W706)</f>
        <v>1</v>
      </c>
    </row>
    <row r="707" spans="10:24" ht="13.5">
      <c r="J707" s="78">
        <v>2014</v>
      </c>
      <c r="K707" s="81" t="s">
        <v>4</v>
      </c>
      <c r="L707" s="65" t="s">
        <v>1094</v>
      </c>
      <c r="M707" s="24">
        <v>999</v>
      </c>
      <c r="N707" s="52" t="s">
        <v>25</v>
      </c>
      <c r="O707" s="33" t="s">
        <v>13</v>
      </c>
      <c r="P707" s="12">
        <v>0</v>
      </c>
      <c r="Q707" s="59" t="s">
        <v>587</v>
      </c>
      <c r="R707" s="59"/>
      <c r="T707" s="8">
        <f t="shared" si="52"/>
        <v>1</v>
      </c>
      <c r="U707" s="17">
        <f aca="true" t="shared" si="53" ref="U707:U770">IF(O707="NO",0,1)</f>
        <v>0</v>
      </c>
      <c r="V707" s="17"/>
      <c r="W707" s="19" t="str">
        <f t="shared" si="51"/>
        <v>CPP_007241</v>
      </c>
      <c r="X707" s="8">
        <f>_xlfn.COUNTIFS($L$2:$L49921,W707)</f>
        <v>1</v>
      </c>
    </row>
    <row r="708" spans="10:24" ht="13.5">
      <c r="J708" s="75">
        <v>2014</v>
      </c>
      <c r="K708" s="80" t="s">
        <v>4</v>
      </c>
      <c r="L708" s="87" t="s">
        <v>202</v>
      </c>
      <c r="M708" s="23">
        <v>26658</v>
      </c>
      <c r="N708" s="13" t="s">
        <v>25</v>
      </c>
      <c r="O708" s="54" t="s">
        <v>13</v>
      </c>
      <c r="P708" s="12">
        <v>0</v>
      </c>
      <c r="Q708" s="59"/>
      <c r="R708" s="59"/>
      <c r="T708" s="8">
        <f t="shared" si="52"/>
        <v>1</v>
      </c>
      <c r="U708" s="17">
        <f t="shared" si="53"/>
        <v>0</v>
      </c>
      <c r="V708" s="17"/>
      <c r="W708" s="19" t="str">
        <f t="shared" si="51"/>
        <v>CPP_007255</v>
      </c>
      <c r="X708" s="8">
        <f>_xlfn.COUNTIFS($L$2:$L49922,W708)</f>
        <v>1</v>
      </c>
    </row>
    <row r="709" spans="10:24" ht="13.5">
      <c r="J709" s="77">
        <v>2014</v>
      </c>
      <c r="K709" s="81" t="s">
        <v>4</v>
      </c>
      <c r="L709" s="65" t="s">
        <v>1679</v>
      </c>
      <c r="M709" s="24">
        <v>2000</v>
      </c>
      <c r="N709" s="52" t="s">
        <v>14</v>
      </c>
      <c r="O709" s="33" t="s">
        <v>119</v>
      </c>
      <c r="P709" s="12" t="s">
        <v>812</v>
      </c>
      <c r="Q709" s="77"/>
      <c r="R709" s="77"/>
      <c r="T709" s="8">
        <f t="shared" si="52"/>
        <v>1</v>
      </c>
      <c r="U709" s="17">
        <f t="shared" si="53"/>
        <v>1</v>
      </c>
      <c r="V709" s="17"/>
      <c r="W709" s="19" t="str">
        <f t="shared" si="51"/>
        <v>CPP_007256</v>
      </c>
      <c r="X709" s="8">
        <f>_xlfn.COUNTIFS($L$2:$L49923,W709)</f>
        <v>1</v>
      </c>
    </row>
    <row r="710" spans="10:24" ht="13.5">
      <c r="J710" s="75">
        <v>2014</v>
      </c>
      <c r="K710" s="19" t="s">
        <v>4</v>
      </c>
      <c r="L710" s="86" t="s">
        <v>527</v>
      </c>
      <c r="M710" s="24">
        <v>19021</v>
      </c>
      <c r="N710" s="13" t="s">
        <v>25</v>
      </c>
      <c r="O710" s="54" t="s">
        <v>13</v>
      </c>
      <c r="P710" s="12">
        <v>0</v>
      </c>
      <c r="Q710" s="99"/>
      <c r="R710" s="99"/>
      <c r="T710" s="8">
        <f t="shared" si="52"/>
        <v>1</v>
      </c>
      <c r="U710" s="17">
        <f t="shared" si="53"/>
        <v>0</v>
      </c>
      <c r="V710" s="17"/>
      <c r="W710" s="19" t="str">
        <f t="shared" si="51"/>
        <v>CPP_007262</v>
      </c>
      <c r="X710" s="8">
        <f>_xlfn.COUNTIFS($L$2:$L49924,W710)</f>
        <v>1</v>
      </c>
    </row>
    <row r="711" spans="10:24" ht="13.5">
      <c r="J711" s="78">
        <v>2014</v>
      </c>
      <c r="K711" s="81" t="s">
        <v>4</v>
      </c>
      <c r="L711" s="65" t="s">
        <v>1092</v>
      </c>
      <c r="M711" s="24">
        <v>999</v>
      </c>
      <c r="N711" s="52" t="s">
        <v>25</v>
      </c>
      <c r="O711" s="33" t="s">
        <v>13</v>
      </c>
      <c r="P711" s="12">
        <v>0</v>
      </c>
      <c r="Q711" s="59" t="s">
        <v>589</v>
      </c>
      <c r="R711" s="59"/>
      <c r="T711" s="8">
        <f t="shared" si="52"/>
        <v>1</v>
      </c>
      <c r="U711" s="17">
        <f t="shared" si="53"/>
        <v>0</v>
      </c>
      <c r="V711" s="17"/>
      <c r="W711" s="19" t="str">
        <f t="shared" si="51"/>
        <v>CPP_007263</v>
      </c>
      <c r="X711" s="8">
        <f>_xlfn.COUNTIFS($L$2:$L49925,W711)</f>
        <v>1</v>
      </c>
    </row>
    <row r="712" spans="10:24" ht="13.5">
      <c r="J712" s="78">
        <v>2014</v>
      </c>
      <c r="K712" s="81" t="s">
        <v>4</v>
      </c>
      <c r="L712" s="65" t="s">
        <v>1278</v>
      </c>
      <c r="M712" s="24">
        <v>999</v>
      </c>
      <c r="N712" s="52" t="s">
        <v>25</v>
      </c>
      <c r="O712" s="33" t="s">
        <v>13</v>
      </c>
      <c r="P712" s="12">
        <v>0</v>
      </c>
      <c r="Q712" s="59" t="s">
        <v>1065</v>
      </c>
      <c r="R712" s="59"/>
      <c r="T712" s="8">
        <f t="shared" si="52"/>
        <v>1</v>
      </c>
      <c r="U712" s="17">
        <f t="shared" si="53"/>
        <v>0</v>
      </c>
      <c r="V712" s="17"/>
      <c r="W712" s="19" t="str">
        <f t="shared" si="51"/>
        <v>CPP_007268</v>
      </c>
      <c r="X712" s="8">
        <f>_xlfn.COUNTIFS($L$2:$L49926,W712)</f>
        <v>1</v>
      </c>
    </row>
    <row r="713" spans="10:24" ht="13.5">
      <c r="J713" s="78">
        <v>2014</v>
      </c>
      <c r="K713" s="81" t="s">
        <v>4</v>
      </c>
      <c r="L713" s="65" t="s">
        <v>1279</v>
      </c>
      <c r="M713" s="24">
        <v>999</v>
      </c>
      <c r="N713" s="52" t="s">
        <v>25</v>
      </c>
      <c r="O713" s="33" t="s">
        <v>13</v>
      </c>
      <c r="P713" s="12">
        <v>0</v>
      </c>
      <c r="Q713" s="59" t="s">
        <v>475</v>
      </c>
      <c r="R713" s="59"/>
      <c r="T713" s="8">
        <f t="shared" si="52"/>
        <v>1</v>
      </c>
      <c r="U713" s="17">
        <f t="shared" si="53"/>
        <v>0</v>
      </c>
      <c r="V713" s="17"/>
      <c r="W713" s="19" t="str">
        <f t="shared" si="51"/>
        <v>CPP_007277</v>
      </c>
      <c r="X713" s="8">
        <f>_xlfn.COUNTIFS($L$2:$L49927,W713)</f>
        <v>1</v>
      </c>
    </row>
    <row r="714" spans="10:24" ht="13.5">
      <c r="J714" s="78">
        <v>2014</v>
      </c>
      <c r="K714" s="81" t="s">
        <v>4</v>
      </c>
      <c r="L714" s="65" t="s">
        <v>1097</v>
      </c>
      <c r="M714" s="24">
        <v>999</v>
      </c>
      <c r="N714" s="52" t="s">
        <v>25</v>
      </c>
      <c r="O714" s="33" t="s">
        <v>13</v>
      </c>
      <c r="P714" s="12">
        <v>0</v>
      </c>
      <c r="Q714" s="59" t="s">
        <v>1067</v>
      </c>
      <c r="R714" s="59"/>
      <c r="T714" s="8">
        <f t="shared" si="52"/>
        <v>1</v>
      </c>
      <c r="U714" s="17">
        <f t="shared" si="53"/>
        <v>0</v>
      </c>
      <c r="V714" s="17"/>
      <c r="W714" s="19" t="str">
        <f t="shared" si="51"/>
        <v>CPP_007282</v>
      </c>
      <c r="X714" s="8">
        <f>_xlfn.COUNTIFS($L$2:$L49928,W714)</f>
        <v>1</v>
      </c>
    </row>
    <row r="715" spans="10:24" ht="13.5">
      <c r="J715" s="78">
        <v>2014</v>
      </c>
      <c r="K715" s="81" t="s">
        <v>4</v>
      </c>
      <c r="L715" s="65" t="s">
        <v>1098</v>
      </c>
      <c r="M715" s="24">
        <v>999</v>
      </c>
      <c r="N715" s="52" t="s">
        <v>25</v>
      </c>
      <c r="O715" s="33" t="s">
        <v>13</v>
      </c>
      <c r="P715" s="12">
        <v>0</v>
      </c>
      <c r="Q715" s="59" t="s">
        <v>699</v>
      </c>
      <c r="R715" s="59"/>
      <c r="T715" s="8">
        <f t="shared" si="52"/>
        <v>1</v>
      </c>
      <c r="U715" s="17">
        <f t="shared" si="53"/>
        <v>0</v>
      </c>
      <c r="V715" s="17"/>
      <c r="W715" s="19" t="str">
        <f t="shared" si="51"/>
        <v>CPP_007283</v>
      </c>
      <c r="X715" s="8">
        <f>_xlfn.COUNTIFS($L$2:$L49929,W715)</f>
        <v>1</v>
      </c>
    </row>
    <row r="716" spans="10:24" ht="13.5">
      <c r="J716" s="78">
        <v>2014</v>
      </c>
      <c r="K716" s="81" t="s">
        <v>4</v>
      </c>
      <c r="L716" s="65" t="s">
        <v>1064</v>
      </c>
      <c r="M716" s="24">
        <v>999</v>
      </c>
      <c r="N716" s="52" t="s">
        <v>25</v>
      </c>
      <c r="O716" s="33" t="s">
        <v>13</v>
      </c>
      <c r="P716" s="12">
        <v>0</v>
      </c>
      <c r="Q716" s="59" t="s">
        <v>1065</v>
      </c>
      <c r="R716" s="59"/>
      <c r="T716" s="8">
        <f t="shared" si="52"/>
        <v>1</v>
      </c>
      <c r="U716" s="17">
        <f t="shared" si="53"/>
        <v>0</v>
      </c>
      <c r="V716" s="17"/>
      <c r="W716" s="19" t="str">
        <f t="shared" si="51"/>
        <v>CPP_007298</v>
      </c>
      <c r="X716" s="8">
        <f>_xlfn.COUNTIFS($L$2:$L49930,W716)</f>
        <v>1</v>
      </c>
    </row>
    <row r="717" spans="10:24" ht="13.5">
      <c r="J717" s="74">
        <v>2014</v>
      </c>
      <c r="K717" s="81" t="s">
        <v>4</v>
      </c>
      <c r="L717" s="65" t="s">
        <v>658</v>
      </c>
      <c r="M717" s="24">
        <v>14730</v>
      </c>
      <c r="N717" s="52" t="s">
        <v>25</v>
      </c>
      <c r="O717" s="33" t="s">
        <v>13</v>
      </c>
      <c r="P717" s="12">
        <v>0</v>
      </c>
      <c r="Q717" s="59" t="s">
        <v>603</v>
      </c>
      <c r="R717" s="59"/>
      <c r="T717" s="8">
        <f t="shared" si="52"/>
        <v>1</v>
      </c>
      <c r="U717" s="17">
        <f t="shared" si="53"/>
        <v>0</v>
      </c>
      <c r="V717" s="17"/>
      <c r="W717" s="19" t="str">
        <f t="shared" si="51"/>
        <v>CPP_007302</v>
      </c>
      <c r="X717" s="8">
        <f>_xlfn.COUNTIFS($L$2:$L49931,W717)</f>
        <v>1</v>
      </c>
    </row>
    <row r="718" spans="10:24" ht="13.5">
      <c r="J718" s="78">
        <v>2014</v>
      </c>
      <c r="K718" s="81" t="s">
        <v>4</v>
      </c>
      <c r="L718" s="65" t="s">
        <v>1289</v>
      </c>
      <c r="M718" s="24">
        <v>999</v>
      </c>
      <c r="N718" s="52" t="s">
        <v>25</v>
      </c>
      <c r="O718" s="33" t="s">
        <v>13</v>
      </c>
      <c r="P718" s="12">
        <v>0</v>
      </c>
      <c r="Q718" s="59" t="s">
        <v>679</v>
      </c>
      <c r="R718" s="59"/>
      <c r="T718" s="8">
        <f t="shared" si="52"/>
        <v>1</v>
      </c>
      <c r="U718" s="17">
        <f t="shared" si="53"/>
        <v>0</v>
      </c>
      <c r="V718" s="17"/>
      <c r="W718" s="19" t="str">
        <f t="shared" si="51"/>
        <v>CPP_007303</v>
      </c>
      <c r="X718" s="8">
        <f>_xlfn.COUNTIFS($L$2:$L49932,W718)</f>
        <v>1</v>
      </c>
    </row>
    <row r="719" spans="10:24" ht="13.5">
      <c r="J719" s="74">
        <v>2014</v>
      </c>
      <c r="K719" s="81" t="s">
        <v>4</v>
      </c>
      <c r="L719" s="65" t="s">
        <v>659</v>
      </c>
      <c r="M719" s="24">
        <v>25504</v>
      </c>
      <c r="N719" s="52" t="s">
        <v>25</v>
      </c>
      <c r="O719" s="33" t="s">
        <v>13</v>
      </c>
      <c r="P719" s="12">
        <v>0</v>
      </c>
      <c r="Q719" s="59" t="s">
        <v>660</v>
      </c>
      <c r="R719" s="59"/>
      <c r="T719" s="8">
        <f t="shared" si="52"/>
        <v>1</v>
      </c>
      <c r="U719" s="17">
        <f t="shared" si="53"/>
        <v>0</v>
      </c>
      <c r="V719" s="17"/>
      <c r="W719" s="19" t="str">
        <f t="shared" si="51"/>
        <v>CPP_007313</v>
      </c>
      <c r="X719" s="8">
        <f>_xlfn.COUNTIFS($L$2:$L49933,W719)</f>
        <v>1</v>
      </c>
    </row>
    <row r="720" spans="10:24" ht="13.5">
      <c r="J720" s="78">
        <v>2014</v>
      </c>
      <c r="K720" s="81" t="s">
        <v>4</v>
      </c>
      <c r="L720" s="65" t="s">
        <v>1120</v>
      </c>
      <c r="M720" s="24">
        <v>999</v>
      </c>
      <c r="N720" s="52" t="s">
        <v>25</v>
      </c>
      <c r="O720" s="33" t="s">
        <v>13</v>
      </c>
      <c r="P720" s="12">
        <v>0</v>
      </c>
      <c r="Q720" s="59" t="s">
        <v>1121</v>
      </c>
      <c r="R720" s="59"/>
      <c r="T720" s="8">
        <f t="shared" si="52"/>
        <v>1</v>
      </c>
      <c r="U720" s="17">
        <f t="shared" si="53"/>
        <v>0</v>
      </c>
      <c r="V720" s="17"/>
      <c r="W720" s="19" t="str">
        <f t="shared" si="51"/>
        <v>CPP_007316</v>
      </c>
      <c r="X720" s="8">
        <f>_xlfn.COUNTIFS($L$2:$L49934,W720)</f>
        <v>1</v>
      </c>
    </row>
    <row r="721" spans="10:24" ht="13.5">
      <c r="J721" s="78">
        <v>2014</v>
      </c>
      <c r="K721" s="81" t="s">
        <v>4</v>
      </c>
      <c r="L721" s="65" t="s">
        <v>1290</v>
      </c>
      <c r="M721" s="24">
        <v>999</v>
      </c>
      <c r="N721" s="52" t="s">
        <v>25</v>
      </c>
      <c r="O721" s="33" t="s">
        <v>13</v>
      </c>
      <c r="P721" s="12">
        <v>0</v>
      </c>
      <c r="Q721" s="59" t="s">
        <v>601</v>
      </c>
      <c r="R721" s="59"/>
      <c r="T721" s="8">
        <f t="shared" si="52"/>
        <v>1</v>
      </c>
      <c r="U721" s="17">
        <f t="shared" si="53"/>
        <v>0</v>
      </c>
      <c r="V721" s="17"/>
      <c r="W721" s="19" t="str">
        <f t="shared" si="51"/>
        <v>CPP_007319</v>
      </c>
      <c r="X721" s="8">
        <f>_xlfn.COUNTIFS($L$2:$L49935,W721)</f>
        <v>1</v>
      </c>
    </row>
    <row r="722" spans="10:24" ht="13.5">
      <c r="J722" s="78">
        <v>2014</v>
      </c>
      <c r="K722" s="81" t="s">
        <v>4</v>
      </c>
      <c r="L722" s="65" t="s">
        <v>1291</v>
      </c>
      <c r="M722" s="24">
        <v>999</v>
      </c>
      <c r="N722" s="52" t="s">
        <v>25</v>
      </c>
      <c r="O722" s="33" t="s">
        <v>13</v>
      </c>
      <c r="P722" s="12">
        <v>0</v>
      </c>
      <c r="Q722" s="59" t="s">
        <v>601</v>
      </c>
      <c r="R722" s="59"/>
      <c r="T722" s="8">
        <f t="shared" si="52"/>
        <v>1</v>
      </c>
      <c r="U722" s="17">
        <f t="shared" si="53"/>
        <v>0</v>
      </c>
      <c r="V722" s="17"/>
      <c r="W722" s="19" t="str">
        <f t="shared" si="51"/>
        <v>CPP_007320</v>
      </c>
      <c r="X722" s="8">
        <f>_xlfn.COUNTIFS($L$2:$L49936,W722)</f>
        <v>1</v>
      </c>
    </row>
    <row r="723" spans="10:24" ht="13.5">
      <c r="J723" s="78">
        <v>2014</v>
      </c>
      <c r="K723" s="81" t="s">
        <v>4</v>
      </c>
      <c r="L723" s="65" t="s">
        <v>1211</v>
      </c>
      <c r="M723" s="24">
        <v>999</v>
      </c>
      <c r="N723" s="52" t="s">
        <v>25</v>
      </c>
      <c r="O723" s="33" t="s">
        <v>13</v>
      </c>
      <c r="P723" s="12">
        <v>0</v>
      </c>
      <c r="Q723" s="59" t="s">
        <v>893</v>
      </c>
      <c r="R723" s="59"/>
      <c r="T723" s="8">
        <f t="shared" si="52"/>
        <v>1</v>
      </c>
      <c r="U723" s="17">
        <f t="shared" si="53"/>
        <v>0</v>
      </c>
      <c r="V723" s="17"/>
      <c r="W723" s="19" t="str">
        <f t="shared" si="51"/>
        <v>CPP_007327</v>
      </c>
      <c r="X723" s="8">
        <f>_xlfn.COUNTIFS($L$2:$L49937,W723)</f>
        <v>1</v>
      </c>
    </row>
    <row r="724" spans="10:24" ht="13.5">
      <c r="J724" s="78">
        <v>2014</v>
      </c>
      <c r="K724" s="81" t="s">
        <v>4</v>
      </c>
      <c r="L724" s="65" t="s">
        <v>1210</v>
      </c>
      <c r="M724" s="24">
        <v>999</v>
      </c>
      <c r="N724" s="52" t="s">
        <v>25</v>
      </c>
      <c r="O724" s="33" t="s">
        <v>13</v>
      </c>
      <c r="P724" s="12">
        <v>0</v>
      </c>
      <c r="Q724" s="59" t="s">
        <v>893</v>
      </c>
      <c r="R724" s="59"/>
      <c r="T724" s="8">
        <f t="shared" si="52"/>
        <v>1</v>
      </c>
      <c r="U724" s="17">
        <f t="shared" si="53"/>
        <v>0</v>
      </c>
      <c r="V724" s="17"/>
      <c r="W724" s="19" t="str">
        <f t="shared" si="51"/>
        <v>CPP_007328</v>
      </c>
      <c r="X724" s="8">
        <f>_xlfn.COUNTIFS($L$2:$L49938,W724)</f>
        <v>1</v>
      </c>
    </row>
    <row r="725" spans="10:24" ht="13.5">
      <c r="J725" s="78">
        <v>2014</v>
      </c>
      <c r="K725" s="81" t="s">
        <v>4</v>
      </c>
      <c r="L725" s="65" t="s">
        <v>1209</v>
      </c>
      <c r="M725" s="24">
        <v>999</v>
      </c>
      <c r="N725" s="52" t="s">
        <v>25</v>
      </c>
      <c r="O725" s="33" t="s">
        <v>13</v>
      </c>
      <c r="P725" s="12">
        <v>0</v>
      </c>
      <c r="Q725" s="59" t="s">
        <v>893</v>
      </c>
      <c r="R725" s="59"/>
      <c r="T725" s="8">
        <f t="shared" si="52"/>
        <v>1</v>
      </c>
      <c r="U725" s="17">
        <f t="shared" si="53"/>
        <v>0</v>
      </c>
      <c r="V725" s="17"/>
      <c r="W725" s="19" t="str">
        <f aca="true" t="shared" si="54" ref="W725:W788">L725</f>
        <v>CPP_007329</v>
      </c>
      <c r="X725" s="8">
        <f>_xlfn.COUNTIFS($L$2:$L49939,W725)</f>
        <v>1</v>
      </c>
    </row>
    <row r="726" spans="10:24" ht="13.5">
      <c r="J726" s="75">
        <v>2014</v>
      </c>
      <c r="K726" s="19" t="s">
        <v>4</v>
      </c>
      <c r="L726" s="86" t="s">
        <v>394</v>
      </c>
      <c r="M726" s="24">
        <v>6241</v>
      </c>
      <c r="N726" s="13" t="s">
        <v>25</v>
      </c>
      <c r="O726" s="54" t="s">
        <v>119</v>
      </c>
      <c r="P726" s="12">
        <v>1</v>
      </c>
      <c r="Q726" s="59"/>
      <c r="R726" s="59"/>
      <c r="T726" s="8">
        <f t="shared" si="52"/>
        <v>1</v>
      </c>
      <c r="U726" s="17">
        <f t="shared" si="53"/>
        <v>1</v>
      </c>
      <c r="V726" s="17"/>
      <c r="W726" s="19" t="str">
        <f t="shared" si="54"/>
        <v>CPP_007330</v>
      </c>
      <c r="X726" s="8">
        <f>_xlfn.COUNTIFS($L$2:$L49940,W726)</f>
        <v>1</v>
      </c>
    </row>
    <row r="727" spans="10:24" ht="13.5">
      <c r="J727" s="75">
        <v>2014</v>
      </c>
      <c r="K727" s="19" t="s">
        <v>4</v>
      </c>
      <c r="L727" s="91" t="s">
        <v>1667</v>
      </c>
      <c r="M727" s="72">
        <v>1000</v>
      </c>
      <c r="N727" s="13" t="s">
        <v>14</v>
      </c>
      <c r="O727" s="58" t="s">
        <v>119</v>
      </c>
      <c r="P727" s="12" t="s">
        <v>812</v>
      </c>
      <c r="Q727" s="59"/>
      <c r="R727" s="59"/>
      <c r="T727" s="8">
        <f t="shared" si="52"/>
        <v>1</v>
      </c>
      <c r="U727" s="17">
        <f t="shared" si="53"/>
        <v>1</v>
      </c>
      <c r="V727" s="17"/>
      <c r="W727" s="19" t="str">
        <f t="shared" si="54"/>
        <v>CPP_007335</v>
      </c>
      <c r="X727" s="8">
        <f>_xlfn.COUNTIFS($L$2:$L49941,W727)</f>
        <v>1</v>
      </c>
    </row>
    <row r="728" spans="10:24" ht="13.5">
      <c r="J728" s="78">
        <v>2014</v>
      </c>
      <c r="K728" s="81" t="s">
        <v>4</v>
      </c>
      <c r="L728" s="65" t="s">
        <v>1101</v>
      </c>
      <c r="M728" s="24">
        <v>999</v>
      </c>
      <c r="N728" s="52" t="s">
        <v>25</v>
      </c>
      <c r="O728" s="33" t="s">
        <v>13</v>
      </c>
      <c r="P728" s="12">
        <v>0</v>
      </c>
      <c r="Q728" s="59" t="s">
        <v>498</v>
      </c>
      <c r="R728" s="59"/>
      <c r="T728" s="8">
        <f t="shared" si="52"/>
        <v>1</v>
      </c>
      <c r="U728" s="17">
        <f t="shared" si="53"/>
        <v>0</v>
      </c>
      <c r="V728" s="17"/>
      <c r="W728" s="19" t="str">
        <f t="shared" si="54"/>
        <v>CPP_007336</v>
      </c>
      <c r="X728" s="8">
        <f>_xlfn.COUNTIFS($L$2:$L49942,W728)</f>
        <v>1</v>
      </c>
    </row>
    <row r="729" spans="10:24" ht="13.5">
      <c r="J729" s="78">
        <v>2014</v>
      </c>
      <c r="K729" s="81" t="s">
        <v>4</v>
      </c>
      <c r="L729" s="65" t="s">
        <v>1102</v>
      </c>
      <c r="M729" s="24">
        <v>999</v>
      </c>
      <c r="N729" s="52" t="s">
        <v>25</v>
      </c>
      <c r="O729" s="33" t="s">
        <v>13</v>
      </c>
      <c r="P729" s="12">
        <v>0</v>
      </c>
      <c r="Q729" s="59" t="s">
        <v>498</v>
      </c>
      <c r="R729" s="59"/>
      <c r="T729" s="8">
        <f t="shared" si="52"/>
        <v>1</v>
      </c>
      <c r="U729" s="17">
        <f t="shared" si="53"/>
        <v>0</v>
      </c>
      <c r="V729" s="17"/>
      <c r="W729" s="19" t="str">
        <f t="shared" si="54"/>
        <v>CPP_007337</v>
      </c>
      <c r="X729" s="8">
        <f>_xlfn.COUNTIFS($L$2:$L49943,W729)</f>
        <v>1</v>
      </c>
    </row>
    <row r="730" spans="10:24" ht="13.5">
      <c r="J730" s="78">
        <v>2014</v>
      </c>
      <c r="K730" s="81" t="s">
        <v>4</v>
      </c>
      <c r="L730" s="65" t="s">
        <v>1127</v>
      </c>
      <c r="M730" s="24">
        <v>999</v>
      </c>
      <c r="N730" s="52" t="s">
        <v>25</v>
      </c>
      <c r="O730" s="33" t="s">
        <v>13</v>
      </c>
      <c r="P730" s="12">
        <v>0</v>
      </c>
      <c r="Q730" s="59" t="s">
        <v>689</v>
      </c>
      <c r="R730" s="59"/>
      <c r="T730" s="8">
        <f t="shared" si="52"/>
        <v>1</v>
      </c>
      <c r="U730" s="17">
        <f t="shared" si="53"/>
        <v>0</v>
      </c>
      <c r="V730" s="17"/>
      <c r="W730" s="19" t="str">
        <f t="shared" si="54"/>
        <v>CPP_007354</v>
      </c>
      <c r="X730" s="8">
        <f>_xlfn.COUNTIFS($L$2:$L49944,W730)</f>
        <v>1</v>
      </c>
    </row>
    <row r="731" spans="10:24" ht="13.5">
      <c r="J731" s="78">
        <v>2014</v>
      </c>
      <c r="K731" s="81" t="s">
        <v>4</v>
      </c>
      <c r="L731" s="65" t="s">
        <v>1206</v>
      </c>
      <c r="M731" s="24">
        <v>999</v>
      </c>
      <c r="N731" s="52" t="s">
        <v>25</v>
      </c>
      <c r="O731" s="33" t="s">
        <v>13</v>
      </c>
      <c r="P731" s="12">
        <v>0</v>
      </c>
      <c r="Q731" s="59" t="s">
        <v>689</v>
      </c>
      <c r="R731" s="59"/>
      <c r="T731" s="8">
        <f t="shared" si="52"/>
        <v>1</v>
      </c>
      <c r="U731" s="17">
        <f t="shared" si="53"/>
        <v>0</v>
      </c>
      <c r="V731" s="17"/>
      <c r="W731" s="19" t="str">
        <f t="shared" si="54"/>
        <v>CPP_007355</v>
      </c>
      <c r="X731" s="8">
        <f>_xlfn.COUNTIFS($L$2:$L49945,W731)</f>
        <v>1</v>
      </c>
    </row>
    <row r="732" spans="10:24" ht="13.5">
      <c r="J732" s="78">
        <v>2014</v>
      </c>
      <c r="K732" s="81" t="s">
        <v>4</v>
      </c>
      <c r="L732" s="65" t="s">
        <v>1281</v>
      </c>
      <c r="M732" s="24">
        <v>999</v>
      </c>
      <c r="N732" s="52" t="s">
        <v>25</v>
      </c>
      <c r="O732" s="33" t="s">
        <v>13</v>
      </c>
      <c r="P732" s="12">
        <v>0</v>
      </c>
      <c r="Q732" s="59" t="s">
        <v>1282</v>
      </c>
      <c r="R732" s="59"/>
      <c r="T732" s="8">
        <f t="shared" si="52"/>
        <v>1</v>
      </c>
      <c r="U732" s="17">
        <f t="shared" si="53"/>
        <v>0</v>
      </c>
      <c r="V732" s="17"/>
      <c r="W732" s="19" t="str">
        <f t="shared" si="54"/>
        <v>CPP_007357</v>
      </c>
      <c r="X732" s="8">
        <f>_xlfn.COUNTIFS($L$2:$L49946,W732)</f>
        <v>1</v>
      </c>
    </row>
    <row r="733" spans="10:24" ht="13.5">
      <c r="J733" s="78">
        <v>2014</v>
      </c>
      <c r="K733" s="81" t="s">
        <v>4</v>
      </c>
      <c r="L733" s="65" t="s">
        <v>1123</v>
      </c>
      <c r="M733" s="24">
        <v>999</v>
      </c>
      <c r="N733" s="52" t="s">
        <v>25</v>
      </c>
      <c r="O733" s="33" t="s">
        <v>13</v>
      </c>
      <c r="P733" s="12">
        <v>0</v>
      </c>
      <c r="Q733" s="59" t="s">
        <v>1035</v>
      </c>
      <c r="R733" s="59"/>
      <c r="T733" s="8">
        <f t="shared" si="52"/>
        <v>1</v>
      </c>
      <c r="U733" s="17">
        <f t="shared" si="53"/>
        <v>0</v>
      </c>
      <c r="V733" s="17"/>
      <c r="W733" s="19" t="str">
        <f t="shared" si="54"/>
        <v>CPP_007365</v>
      </c>
      <c r="X733" s="8">
        <f>_xlfn.COUNTIFS($L$2:$L49947,W733)</f>
        <v>1</v>
      </c>
    </row>
    <row r="734" spans="10:24" ht="13.5">
      <c r="J734" s="78">
        <v>2014</v>
      </c>
      <c r="K734" s="81" t="s">
        <v>4</v>
      </c>
      <c r="L734" s="65" t="s">
        <v>1286</v>
      </c>
      <c r="M734" s="24">
        <v>999</v>
      </c>
      <c r="N734" s="52" t="s">
        <v>25</v>
      </c>
      <c r="O734" s="33" t="s">
        <v>13</v>
      </c>
      <c r="P734" s="12">
        <v>0</v>
      </c>
      <c r="Q734" s="59" t="s">
        <v>1035</v>
      </c>
      <c r="R734" s="59"/>
      <c r="T734" s="8">
        <f t="shared" si="52"/>
        <v>1</v>
      </c>
      <c r="U734" s="17">
        <f t="shared" si="53"/>
        <v>0</v>
      </c>
      <c r="V734" s="17"/>
      <c r="W734" s="19" t="str">
        <f t="shared" si="54"/>
        <v>CPP_007366</v>
      </c>
      <c r="X734" s="8">
        <f>_xlfn.COUNTIFS($L$2:$L49948,W734)</f>
        <v>1</v>
      </c>
    </row>
    <row r="735" spans="10:24" ht="13.5">
      <c r="J735" s="78">
        <v>2014</v>
      </c>
      <c r="K735" s="81" t="s">
        <v>4</v>
      </c>
      <c r="L735" s="65" t="s">
        <v>1287</v>
      </c>
      <c r="M735" s="24">
        <v>999</v>
      </c>
      <c r="N735" s="52" t="s">
        <v>25</v>
      </c>
      <c r="O735" s="33" t="s">
        <v>13</v>
      </c>
      <c r="P735" s="12">
        <v>0</v>
      </c>
      <c r="Q735" s="59" t="s">
        <v>498</v>
      </c>
      <c r="R735" s="59"/>
      <c r="T735" s="8">
        <f t="shared" si="52"/>
        <v>1</v>
      </c>
      <c r="U735" s="17">
        <f t="shared" si="53"/>
        <v>0</v>
      </c>
      <c r="V735" s="17"/>
      <c r="W735" s="19" t="str">
        <f t="shared" si="54"/>
        <v>CPP_007367</v>
      </c>
      <c r="X735" s="8">
        <f>_xlfn.COUNTIFS($L$2:$L49949,W735)</f>
        <v>1</v>
      </c>
    </row>
    <row r="736" spans="10:24" ht="13.5">
      <c r="J736" s="78">
        <v>2014</v>
      </c>
      <c r="K736" s="81" t="s">
        <v>4</v>
      </c>
      <c r="L736" s="65" t="s">
        <v>1285</v>
      </c>
      <c r="M736" s="24">
        <v>999</v>
      </c>
      <c r="N736" s="52" t="s">
        <v>25</v>
      </c>
      <c r="O736" s="33" t="s">
        <v>13</v>
      </c>
      <c r="P736" s="12">
        <v>0</v>
      </c>
      <c r="Q736" s="59" t="s">
        <v>498</v>
      </c>
      <c r="R736" s="59"/>
      <c r="T736" s="8">
        <f t="shared" si="52"/>
        <v>1</v>
      </c>
      <c r="U736" s="17">
        <f t="shared" si="53"/>
        <v>0</v>
      </c>
      <c r="V736" s="17"/>
      <c r="W736" s="19" t="str">
        <f t="shared" si="54"/>
        <v>CPP_007368</v>
      </c>
      <c r="X736" s="8">
        <f>_xlfn.COUNTIFS($L$2:$L49950,W736)</f>
        <v>1</v>
      </c>
    </row>
    <row r="737" spans="10:24" ht="13.5">
      <c r="J737" s="78">
        <v>2014</v>
      </c>
      <c r="K737" s="81" t="s">
        <v>4</v>
      </c>
      <c r="L737" s="65" t="s">
        <v>1122</v>
      </c>
      <c r="M737" s="24">
        <v>999</v>
      </c>
      <c r="N737" s="52" t="s">
        <v>25</v>
      </c>
      <c r="O737" s="33" t="s">
        <v>13</v>
      </c>
      <c r="P737" s="12">
        <v>0</v>
      </c>
      <c r="Q737" s="59" t="s">
        <v>498</v>
      </c>
      <c r="R737" s="59"/>
      <c r="T737" s="8">
        <f t="shared" si="52"/>
        <v>1</v>
      </c>
      <c r="U737" s="17">
        <f t="shared" si="53"/>
        <v>0</v>
      </c>
      <c r="V737" s="17"/>
      <c r="W737" s="19" t="str">
        <f t="shared" si="54"/>
        <v>CPP_007370</v>
      </c>
      <c r="X737" s="8">
        <f>_xlfn.COUNTIFS($L$2:$L49951,W737)</f>
        <v>1</v>
      </c>
    </row>
    <row r="738" spans="10:24" ht="13.5">
      <c r="J738" s="78">
        <v>2014</v>
      </c>
      <c r="K738" s="81" t="s">
        <v>4</v>
      </c>
      <c r="L738" s="65" t="s">
        <v>1212</v>
      </c>
      <c r="M738" s="24">
        <v>999</v>
      </c>
      <c r="N738" s="52" t="s">
        <v>25</v>
      </c>
      <c r="O738" s="33" t="s">
        <v>13</v>
      </c>
      <c r="P738" s="12">
        <v>0</v>
      </c>
      <c r="Q738" s="59" t="s">
        <v>597</v>
      </c>
      <c r="R738" s="59"/>
      <c r="T738" s="8">
        <f t="shared" si="52"/>
        <v>1</v>
      </c>
      <c r="U738" s="17">
        <f t="shared" si="53"/>
        <v>0</v>
      </c>
      <c r="V738" s="17"/>
      <c r="W738" s="19" t="str">
        <f t="shared" si="54"/>
        <v>CPP_007371</v>
      </c>
      <c r="X738" s="8">
        <f>_xlfn.COUNTIFS($L$2:$L49952,W738)</f>
        <v>1</v>
      </c>
    </row>
    <row r="739" spans="10:24" ht="13.5">
      <c r="J739" s="78">
        <v>2014</v>
      </c>
      <c r="K739" s="81" t="s">
        <v>4</v>
      </c>
      <c r="L739" s="65" t="s">
        <v>1175</v>
      </c>
      <c r="M739" s="24">
        <v>999</v>
      </c>
      <c r="N739" s="52" t="s">
        <v>25</v>
      </c>
      <c r="O739" s="33" t="s">
        <v>13</v>
      </c>
      <c r="P739" s="12">
        <v>0</v>
      </c>
      <c r="Q739" s="59" t="s">
        <v>587</v>
      </c>
      <c r="R739" s="59"/>
      <c r="T739" s="8">
        <f t="shared" si="52"/>
        <v>1</v>
      </c>
      <c r="U739" s="17">
        <f t="shared" si="53"/>
        <v>0</v>
      </c>
      <c r="V739" s="17"/>
      <c r="W739" s="19" t="str">
        <f t="shared" si="54"/>
        <v>CPP_007372</v>
      </c>
      <c r="X739" s="8">
        <f>_xlfn.COUNTIFS($L$2:$L49953,W739)</f>
        <v>1</v>
      </c>
    </row>
    <row r="740" spans="10:24" ht="13.5">
      <c r="J740" s="78">
        <v>2014</v>
      </c>
      <c r="K740" s="81" t="s">
        <v>4</v>
      </c>
      <c r="L740" s="65" t="s">
        <v>1288</v>
      </c>
      <c r="M740" s="24">
        <v>999</v>
      </c>
      <c r="N740" s="52" t="s">
        <v>25</v>
      </c>
      <c r="O740" s="33" t="s">
        <v>13</v>
      </c>
      <c r="P740" s="12">
        <v>0</v>
      </c>
      <c r="Q740" s="59" t="s">
        <v>587</v>
      </c>
      <c r="R740" s="59"/>
      <c r="T740" s="8">
        <f t="shared" si="52"/>
        <v>1</v>
      </c>
      <c r="U740" s="17">
        <f t="shared" si="53"/>
        <v>0</v>
      </c>
      <c r="V740" s="17"/>
      <c r="W740" s="19" t="str">
        <f t="shared" si="54"/>
        <v>CPP_007373</v>
      </c>
      <c r="X740" s="8">
        <f>_xlfn.COUNTIFS($L$2:$L49954,W740)</f>
        <v>1</v>
      </c>
    </row>
    <row r="741" spans="10:24" ht="13.5">
      <c r="J741" s="75">
        <v>2014</v>
      </c>
      <c r="K741" s="81" t="s">
        <v>4</v>
      </c>
      <c r="L741" s="91" t="s">
        <v>426</v>
      </c>
      <c r="M741" s="72">
        <v>25504</v>
      </c>
      <c r="N741" s="13" t="s">
        <v>25</v>
      </c>
      <c r="O741" s="58" t="s">
        <v>119</v>
      </c>
      <c r="P741" s="12" t="s">
        <v>812</v>
      </c>
      <c r="Q741" s="59" t="s">
        <v>590</v>
      </c>
      <c r="R741" s="59"/>
      <c r="T741" s="8">
        <f t="shared" si="52"/>
        <v>1</v>
      </c>
      <c r="U741" s="17">
        <f t="shared" si="53"/>
        <v>1</v>
      </c>
      <c r="V741" s="17"/>
      <c r="W741" s="19" t="str">
        <f t="shared" si="54"/>
        <v>CPP_007374</v>
      </c>
      <c r="X741" s="8">
        <f>_xlfn.COUNTIFS($L$2:$L49955,W741)</f>
        <v>1</v>
      </c>
    </row>
    <row r="742" spans="10:24" ht="13.5">
      <c r="J742" s="75">
        <v>2014</v>
      </c>
      <c r="K742" s="83" t="s">
        <v>4</v>
      </c>
      <c r="L742" s="93" t="s">
        <v>427</v>
      </c>
      <c r="M742" s="73">
        <v>10443</v>
      </c>
      <c r="N742" s="71" t="s">
        <v>25</v>
      </c>
      <c r="O742" s="58" t="s">
        <v>13</v>
      </c>
      <c r="P742" s="12">
        <v>0</v>
      </c>
      <c r="Q742" s="59" t="s">
        <v>430</v>
      </c>
      <c r="R742" s="59"/>
      <c r="T742" s="8">
        <f t="shared" si="52"/>
        <v>1</v>
      </c>
      <c r="U742" s="17">
        <f t="shared" si="53"/>
        <v>0</v>
      </c>
      <c r="V742" s="17"/>
      <c r="W742" s="19" t="str">
        <f t="shared" si="54"/>
        <v>CPP_007376</v>
      </c>
      <c r="X742" s="8">
        <f>_xlfn.COUNTIFS($L$2:$L49956,W742)</f>
        <v>1</v>
      </c>
    </row>
    <row r="743" spans="10:24" ht="13.5">
      <c r="J743" s="78">
        <v>2014</v>
      </c>
      <c r="K743" s="81" t="s">
        <v>4</v>
      </c>
      <c r="L743" s="65" t="s">
        <v>1107</v>
      </c>
      <c r="M743" s="24">
        <v>999</v>
      </c>
      <c r="N743" s="52" t="s">
        <v>25</v>
      </c>
      <c r="O743" s="33" t="s">
        <v>13</v>
      </c>
      <c r="P743" s="12">
        <v>0</v>
      </c>
      <c r="Q743" s="59" t="s">
        <v>430</v>
      </c>
      <c r="R743" s="59"/>
      <c r="T743" s="8">
        <f t="shared" si="52"/>
        <v>1</v>
      </c>
      <c r="U743" s="17">
        <f t="shared" si="53"/>
        <v>0</v>
      </c>
      <c r="V743" s="17"/>
      <c r="W743" s="19" t="str">
        <f t="shared" si="54"/>
        <v>CPP_007377</v>
      </c>
      <c r="X743" s="8">
        <f>_xlfn.COUNTIFS($L$2:$L49957,W743)</f>
        <v>1</v>
      </c>
    </row>
    <row r="744" spans="10:24" ht="13.5">
      <c r="J744" s="78">
        <v>2014</v>
      </c>
      <c r="K744" s="81" t="s">
        <v>4</v>
      </c>
      <c r="L744" s="65" t="s">
        <v>1295</v>
      </c>
      <c r="M744" s="24">
        <v>999</v>
      </c>
      <c r="N744" s="52" t="s">
        <v>25</v>
      </c>
      <c r="O744" s="33" t="s">
        <v>13</v>
      </c>
      <c r="P744" s="12">
        <v>0</v>
      </c>
      <c r="Q744" s="59" t="s">
        <v>899</v>
      </c>
      <c r="R744" s="59"/>
      <c r="T744" s="8">
        <f t="shared" si="52"/>
        <v>1</v>
      </c>
      <c r="U744" s="17">
        <f t="shared" si="53"/>
        <v>0</v>
      </c>
      <c r="V744" s="17"/>
      <c r="W744" s="19" t="str">
        <f t="shared" si="54"/>
        <v>CPP_007378</v>
      </c>
      <c r="X744" s="8">
        <f>_xlfn.COUNTIFS($L$2:$L49958,W744)</f>
        <v>1</v>
      </c>
    </row>
    <row r="745" spans="10:24" ht="13.5">
      <c r="J745" s="78">
        <v>2014</v>
      </c>
      <c r="K745" s="81" t="s">
        <v>4</v>
      </c>
      <c r="L745" s="65" t="s">
        <v>1296</v>
      </c>
      <c r="M745" s="24">
        <v>999</v>
      </c>
      <c r="N745" s="52" t="s">
        <v>25</v>
      </c>
      <c r="O745" s="33" t="s">
        <v>13</v>
      </c>
      <c r="P745" s="12">
        <v>0</v>
      </c>
      <c r="Q745" s="59" t="s">
        <v>899</v>
      </c>
      <c r="R745" s="59"/>
      <c r="T745" s="8">
        <f t="shared" si="52"/>
        <v>1</v>
      </c>
      <c r="U745" s="17">
        <f t="shared" si="53"/>
        <v>0</v>
      </c>
      <c r="V745" s="17"/>
      <c r="W745" s="19" t="str">
        <f t="shared" si="54"/>
        <v>CPP_007379</v>
      </c>
      <c r="X745" s="8">
        <f>_xlfn.COUNTIFS($L$2:$L49959,W745)</f>
        <v>1</v>
      </c>
    </row>
    <row r="746" spans="10:24" ht="13.5">
      <c r="J746" s="78">
        <v>2014</v>
      </c>
      <c r="K746" s="81" t="s">
        <v>4</v>
      </c>
      <c r="L746" s="65" t="s">
        <v>1297</v>
      </c>
      <c r="M746" s="24">
        <v>999</v>
      </c>
      <c r="N746" s="52" t="s">
        <v>25</v>
      </c>
      <c r="O746" s="33" t="s">
        <v>13</v>
      </c>
      <c r="P746" s="12">
        <v>0</v>
      </c>
      <c r="Q746" s="59" t="s">
        <v>899</v>
      </c>
      <c r="R746" s="59"/>
      <c r="T746" s="8">
        <f t="shared" si="52"/>
        <v>1</v>
      </c>
      <c r="U746" s="17">
        <f t="shared" si="53"/>
        <v>0</v>
      </c>
      <c r="V746" s="17"/>
      <c r="W746" s="19" t="str">
        <f t="shared" si="54"/>
        <v>CPP_007380</v>
      </c>
      <c r="X746" s="8">
        <f>_xlfn.COUNTIFS($L$2:$L49960,W746)</f>
        <v>1</v>
      </c>
    </row>
    <row r="747" spans="10:24" ht="13.5">
      <c r="J747" s="78">
        <v>2014</v>
      </c>
      <c r="K747" s="81" t="s">
        <v>4</v>
      </c>
      <c r="L747" s="65" t="s">
        <v>1130</v>
      </c>
      <c r="M747" s="24">
        <v>999</v>
      </c>
      <c r="N747" s="52" t="s">
        <v>25</v>
      </c>
      <c r="O747" s="33" t="s">
        <v>13</v>
      </c>
      <c r="P747" s="12">
        <v>0</v>
      </c>
      <c r="Q747" s="59" t="s">
        <v>967</v>
      </c>
      <c r="R747" s="59"/>
      <c r="T747" s="8">
        <f t="shared" si="52"/>
        <v>1</v>
      </c>
      <c r="U747" s="17">
        <f t="shared" si="53"/>
        <v>0</v>
      </c>
      <c r="V747" s="17"/>
      <c r="W747" s="19" t="str">
        <f t="shared" si="54"/>
        <v>CPP_007393</v>
      </c>
      <c r="X747" s="8">
        <f>_xlfn.COUNTIFS($L$2:$L49961,W747)</f>
        <v>1</v>
      </c>
    </row>
    <row r="748" spans="10:24" ht="13.5">
      <c r="J748" s="75">
        <v>2014</v>
      </c>
      <c r="K748" s="80" t="s">
        <v>4</v>
      </c>
      <c r="L748" s="87" t="s">
        <v>203</v>
      </c>
      <c r="M748" s="23">
        <v>6916</v>
      </c>
      <c r="N748" s="13" t="s">
        <v>25</v>
      </c>
      <c r="O748" s="54" t="s">
        <v>13</v>
      </c>
      <c r="P748" s="12">
        <v>0</v>
      </c>
      <c r="Q748" s="59"/>
      <c r="R748" s="59"/>
      <c r="T748" s="8">
        <f t="shared" si="52"/>
        <v>1</v>
      </c>
      <c r="U748" s="17">
        <f t="shared" si="53"/>
        <v>0</v>
      </c>
      <c r="V748" s="17"/>
      <c r="W748" s="19" t="str">
        <f t="shared" si="54"/>
        <v>CPP_007394</v>
      </c>
      <c r="X748" s="8">
        <f>_xlfn.COUNTIFS($L$2:$L49962,W748)</f>
        <v>1</v>
      </c>
    </row>
    <row r="749" spans="10:24" ht="13.5">
      <c r="J749" s="78">
        <v>2014</v>
      </c>
      <c r="K749" s="81" t="s">
        <v>4</v>
      </c>
      <c r="L749" s="65" t="s">
        <v>1254</v>
      </c>
      <c r="M749" s="24">
        <v>999</v>
      </c>
      <c r="N749" s="52" t="s">
        <v>25</v>
      </c>
      <c r="O749" s="33" t="s">
        <v>13</v>
      </c>
      <c r="P749" s="12">
        <v>0</v>
      </c>
      <c r="Q749" s="59" t="s">
        <v>498</v>
      </c>
      <c r="R749" s="59"/>
      <c r="T749" s="8">
        <f t="shared" si="52"/>
        <v>1</v>
      </c>
      <c r="U749" s="17">
        <f t="shared" si="53"/>
        <v>0</v>
      </c>
      <c r="V749" s="17"/>
      <c r="W749" s="19" t="str">
        <f t="shared" si="54"/>
        <v>CPP_007396</v>
      </c>
      <c r="X749" s="8">
        <f>_xlfn.COUNTIFS($L$2:$L49963,W749)</f>
        <v>1</v>
      </c>
    </row>
    <row r="750" spans="10:24" ht="13.5">
      <c r="J750" s="78">
        <v>2014</v>
      </c>
      <c r="K750" s="81" t="s">
        <v>4</v>
      </c>
      <c r="L750" s="65" t="s">
        <v>1176</v>
      </c>
      <c r="M750" s="24">
        <v>999</v>
      </c>
      <c r="N750" s="52" t="s">
        <v>25</v>
      </c>
      <c r="O750" s="33" t="s">
        <v>13</v>
      </c>
      <c r="P750" s="12">
        <v>0</v>
      </c>
      <c r="Q750" s="59" t="s">
        <v>689</v>
      </c>
      <c r="R750" s="59"/>
      <c r="T750" s="8">
        <f t="shared" si="52"/>
        <v>1</v>
      </c>
      <c r="U750" s="17">
        <f t="shared" si="53"/>
        <v>0</v>
      </c>
      <c r="V750" s="17"/>
      <c r="W750" s="19" t="str">
        <f t="shared" si="54"/>
        <v>CPP_007397</v>
      </c>
      <c r="X750" s="8">
        <f>_xlfn.COUNTIFS($L$2:$L49964,W750)</f>
        <v>1</v>
      </c>
    </row>
    <row r="751" spans="10:24" ht="13.5">
      <c r="J751" s="78">
        <v>2014</v>
      </c>
      <c r="K751" s="81" t="s">
        <v>4</v>
      </c>
      <c r="L751" s="65" t="s">
        <v>1128</v>
      </c>
      <c r="M751" s="24">
        <v>999</v>
      </c>
      <c r="N751" s="52" t="s">
        <v>25</v>
      </c>
      <c r="O751" s="33" t="s">
        <v>13</v>
      </c>
      <c r="P751" s="12">
        <v>0</v>
      </c>
      <c r="Q751" s="59" t="s">
        <v>1129</v>
      </c>
      <c r="R751" s="59"/>
      <c r="T751" s="8">
        <f t="shared" si="52"/>
        <v>1</v>
      </c>
      <c r="U751" s="17">
        <f t="shared" si="53"/>
        <v>0</v>
      </c>
      <c r="V751" s="17"/>
      <c r="W751" s="19" t="str">
        <f t="shared" si="54"/>
        <v>CPP_007398</v>
      </c>
      <c r="X751" s="8">
        <f>_xlfn.COUNTIFS($L$2:$L49965,W751)</f>
        <v>1</v>
      </c>
    </row>
    <row r="752" spans="10:24" ht="13.5">
      <c r="J752" s="78">
        <v>2014</v>
      </c>
      <c r="K752" s="81" t="s">
        <v>4</v>
      </c>
      <c r="L752" s="65" t="s">
        <v>1134</v>
      </c>
      <c r="M752" s="24">
        <v>999</v>
      </c>
      <c r="N752" s="52" t="s">
        <v>25</v>
      </c>
      <c r="O752" s="33" t="s">
        <v>13</v>
      </c>
      <c r="P752" s="12">
        <v>0</v>
      </c>
      <c r="Q752" s="59" t="s">
        <v>1135</v>
      </c>
      <c r="R752" s="59"/>
      <c r="T752" s="8">
        <f t="shared" si="52"/>
        <v>1</v>
      </c>
      <c r="U752" s="17">
        <f t="shared" si="53"/>
        <v>0</v>
      </c>
      <c r="V752" s="17"/>
      <c r="W752" s="19" t="str">
        <f t="shared" si="54"/>
        <v>CPP_007414</v>
      </c>
      <c r="X752" s="8">
        <f>_xlfn.COUNTIFS($L$2:$L49966,W752)</f>
        <v>1</v>
      </c>
    </row>
    <row r="753" spans="10:24" ht="13.5">
      <c r="J753" s="78">
        <v>2014</v>
      </c>
      <c r="K753" s="81" t="s">
        <v>4</v>
      </c>
      <c r="L753" s="65" t="s">
        <v>1137</v>
      </c>
      <c r="M753" s="24">
        <v>999</v>
      </c>
      <c r="N753" s="52" t="s">
        <v>25</v>
      </c>
      <c r="O753" s="33" t="s">
        <v>13</v>
      </c>
      <c r="P753" s="12">
        <v>0</v>
      </c>
      <c r="Q753" s="59" t="s">
        <v>1035</v>
      </c>
      <c r="R753" s="59"/>
      <c r="T753" s="8">
        <f t="shared" si="52"/>
        <v>1</v>
      </c>
      <c r="U753" s="17">
        <f t="shared" si="53"/>
        <v>0</v>
      </c>
      <c r="V753" s="17"/>
      <c r="W753" s="19" t="str">
        <f t="shared" si="54"/>
        <v>CPP_007415</v>
      </c>
      <c r="X753" s="8">
        <f>_xlfn.COUNTIFS($L$2:$L49967,W753)</f>
        <v>1</v>
      </c>
    </row>
    <row r="754" spans="10:24" ht="13.5">
      <c r="J754" s="78">
        <v>2014</v>
      </c>
      <c r="K754" s="81" t="s">
        <v>4</v>
      </c>
      <c r="L754" s="65" t="s">
        <v>1213</v>
      </c>
      <c r="M754" s="24">
        <v>999</v>
      </c>
      <c r="N754" s="52" t="s">
        <v>25</v>
      </c>
      <c r="O754" s="33" t="s">
        <v>13</v>
      </c>
      <c r="P754" s="12">
        <v>0</v>
      </c>
      <c r="Q754" s="59" t="s">
        <v>895</v>
      </c>
      <c r="R754" s="59"/>
      <c r="T754" s="8">
        <f t="shared" si="52"/>
        <v>1</v>
      </c>
      <c r="U754" s="17">
        <f t="shared" si="53"/>
        <v>0</v>
      </c>
      <c r="V754" s="17"/>
      <c r="W754" s="19" t="str">
        <f t="shared" si="54"/>
        <v>CPP_007416</v>
      </c>
      <c r="X754" s="8">
        <f>_xlfn.COUNTIFS($L$2:$L49968,W754)</f>
        <v>1</v>
      </c>
    </row>
    <row r="755" spans="10:24" ht="13.5">
      <c r="J755" s="78">
        <v>2014</v>
      </c>
      <c r="K755" s="81" t="s">
        <v>4</v>
      </c>
      <c r="L755" s="65" t="s">
        <v>1136</v>
      </c>
      <c r="M755" s="24">
        <v>999</v>
      </c>
      <c r="N755" s="52" t="s">
        <v>25</v>
      </c>
      <c r="O755" s="33" t="s">
        <v>13</v>
      </c>
      <c r="P755" s="12">
        <v>0</v>
      </c>
      <c r="Q755" s="59" t="s">
        <v>1113</v>
      </c>
      <c r="R755" s="59"/>
      <c r="T755" s="8">
        <f t="shared" si="52"/>
        <v>1</v>
      </c>
      <c r="U755" s="17">
        <f t="shared" si="53"/>
        <v>0</v>
      </c>
      <c r="V755" s="17"/>
      <c r="W755" s="19" t="str">
        <f t="shared" si="54"/>
        <v>CPP_007417</v>
      </c>
      <c r="X755" s="8">
        <f>_xlfn.COUNTIFS($L$2:$L49969,W755)</f>
        <v>1</v>
      </c>
    </row>
    <row r="756" spans="10:24" ht="13.5">
      <c r="J756" s="78">
        <v>2014</v>
      </c>
      <c r="K756" s="81" t="s">
        <v>4</v>
      </c>
      <c r="L756" s="65" t="s">
        <v>1140</v>
      </c>
      <c r="M756" s="24">
        <v>999</v>
      </c>
      <c r="N756" s="52" t="s">
        <v>25</v>
      </c>
      <c r="O756" s="33" t="s">
        <v>13</v>
      </c>
      <c r="P756" s="12">
        <v>0</v>
      </c>
      <c r="Q756" s="59" t="s">
        <v>1113</v>
      </c>
      <c r="R756" s="59"/>
      <c r="T756" s="8">
        <f t="shared" si="52"/>
        <v>1</v>
      </c>
      <c r="U756" s="17">
        <f t="shared" si="53"/>
        <v>0</v>
      </c>
      <c r="V756" s="17"/>
      <c r="W756" s="19" t="str">
        <f t="shared" si="54"/>
        <v>CPP_007418</v>
      </c>
      <c r="X756" s="8">
        <f>_xlfn.COUNTIFS($L$2:$L49970,W756)</f>
        <v>1</v>
      </c>
    </row>
    <row r="757" spans="10:24" ht="13.5">
      <c r="J757" s="78">
        <v>2014</v>
      </c>
      <c r="K757" s="81" t="s">
        <v>4</v>
      </c>
      <c r="L757" s="65" t="s">
        <v>1144</v>
      </c>
      <c r="M757" s="24">
        <v>999</v>
      </c>
      <c r="N757" s="52" t="s">
        <v>25</v>
      </c>
      <c r="O757" s="33" t="s">
        <v>13</v>
      </c>
      <c r="P757" s="12">
        <v>0</v>
      </c>
      <c r="Q757" s="59" t="s">
        <v>582</v>
      </c>
      <c r="R757" s="59"/>
      <c r="T757" s="8">
        <f t="shared" si="52"/>
        <v>1</v>
      </c>
      <c r="U757" s="17">
        <f t="shared" si="53"/>
        <v>0</v>
      </c>
      <c r="V757" s="17"/>
      <c r="W757" s="19" t="str">
        <f t="shared" si="54"/>
        <v>CPP_007419</v>
      </c>
      <c r="X757" s="8">
        <f>_xlfn.COUNTIFS($L$2:$L49971,W757)</f>
        <v>1</v>
      </c>
    </row>
    <row r="758" spans="10:24" ht="13.5">
      <c r="J758" s="78">
        <v>2014</v>
      </c>
      <c r="K758" s="81" t="s">
        <v>4</v>
      </c>
      <c r="L758" s="65" t="s">
        <v>1132</v>
      </c>
      <c r="M758" s="24">
        <v>999</v>
      </c>
      <c r="N758" s="52" t="s">
        <v>25</v>
      </c>
      <c r="O758" s="33" t="s">
        <v>13</v>
      </c>
      <c r="P758" s="12">
        <v>0</v>
      </c>
      <c r="Q758" s="59" t="s">
        <v>1133</v>
      </c>
      <c r="R758" s="59"/>
      <c r="T758" s="8">
        <f t="shared" si="52"/>
        <v>1</v>
      </c>
      <c r="U758" s="17">
        <f t="shared" si="53"/>
        <v>0</v>
      </c>
      <c r="V758" s="17"/>
      <c r="W758" s="19" t="str">
        <f t="shared" si="54"/>
        <v>CPP_007420</v>
      </c>
      <c r="X758" s="8">
        <f>_xlfn.COUNTIFS($L$2:$L49972,W758)</f>
        <v>1</v>
      </c>
    </row>
    <row r="759" spans="10:24" ht="13.5">
      <c r="J759" s="78">
        <v>2014</v>
      </c>
      <c r="K759" s="81" t="s">
        <v>4</v>
      </c>
      <c r="L759" s="65" t="s">
        <v>1141</v>
      </c>
      <c r="M759" s="24">
        <v>999</v>
      </c>
      <c r="N759" s="52" t="s">
        <v>25</v>
      </c>
      <c r="O759" s="33" t="s">
        <v>13</v>
      </c>
      <c r="P759" s="12">
        <v>0</v>
      </c>
      <c r="Q759" s="59" t="s">
        <v>1133</v>
      </c>
      <c r="R759" s="59"/>
      <c r="T759" s="8">
        <f t="shared" si="52"/>
        <v>1</v>
      </c>
      <c r="U759" s="17">
        <f t="shared" si="53"/>
        <v>0</v>
      </c>
      <c r="V759" s="17"/>
      <c r="W759" s="19" t="str">
        <f t="shared" si="54"/>
        <v>CPP_007421</v>
      </c>
      <c r="X759" s="8">
        <f>_xlfn.COUNTIFS($L$2:$L49973,W759)</f>
        <v>1</v>
      </c>
    </row>
    <row r="760" spans="10:24" ht="13.5">
      <c r="J760" s="78">
        <v>2014</v>
      </c>
      <c r="K760" s="81" t="s">
        <v>4</v>
      </c>
      <c r="L760" s="65" t="s">
        <v>1222</v>
      </c>
      <c r="M760" s="24">
        <v>999</v>
      </c>
      <c r="N760" s="52" t="s">
        <v>25</v>
      </c>
      <c r="O760" s="33" t="s">
        <v>13</v>
      </c>
      <c r="P760" s="12">
        <v>0</v>
      </c>
      <c r="Q760" s="59" t="s">
        <v>1198</v>
      </c>
      <c r="R760" s="59"/>
      <c r="T760" s="8">
        <f t="shared" si="52"/>
        <v>1</v>
      </c>
      <c r="U760" s="17">
        <f t="shared" si="53"/>
        <v>0</v>
      </c>
      <c r="V760" s="17"/>
      <c r="W760" s="19" t="str">
        <f t="shared" si="54"/>
        <v>CPP_007422</v>
      </c>
      <c r="X760" s="8">
        <f>_xlfn.COUNTIFS($L$2:$L49974,W760)</f>
        <v>1</v>
      </c>
    </row>
    <row r="761" spans="10:24" ht="13.5">
      <c r="J761" s="78">
        <v>2014</v>
      </c>
      <c r="K761" s="81" t="s">
        <v>4</v>
      </c>
      <c r="L761" s="65" t="s">
        <v>1215</v>
      </c>
      <c r="M761" s="24">
        <v>999</v>
      </c>
      <c r="N761" s="52" t="s">
        <v>25</v>
      </c>
      <c r="O761" s="33" t="s">
        <v>13</v>
      </c>
      <c r="P761" s="12">
        <v>0</v>
      </c>
      <c r="Q761" s="59" t="s">
        <v>974</v>
      </c>
      <c r="R761" s="59"/>
      <c r="T761" s="8">
        <f t="shared" si="52"/>
        <v>1</v>
      </c>
      <c r="U761" s="17">
        <f t="shared" si="53"/>
        <v>0</v>
      </c>
      <c r="V761" s="17"/>
      <c r="W761" s="19" t="str">
        <f t="shared" si="54"/>
        <v>CPP_007424</v>
      </c>
      <c r="X761" s="8">
        <f>_xlfn.COUNTIFS($L$2:$L49975,W761)</f>
        <v>1</v>
      </c>
    </row>
    <row r="762" spans="10:24" ht="13.5">
      <c r="J762" s="78">
        <v>2014</v>
      </c>
      <c r="K762" s="81" t="s">
        <v>4</v>
      </c>
      <c r="L762" s="65" t="s">
        <v>1214</v>
      </c>
      <c r="M762" s="24">
        <v>999</v>
      </c>
      <c r="N762" s="52" t="s">
        <v>25</v>
      </c>
      <c r="O762" s="33" t="s">
        <v>13</v>
      </c>
      <c r="P762" s="12">
        <v>0</v>
      </c>
      <c r="Q762" s="59" t="s">
        <v>1133</v>
      </c>
      <c r="R762" s="59"/>
      <c r="T762" s="8">
        <f t="shared" si="52"/>
        <v>1</v>
      </c>
      <c r="U762" s="17">
        <f t="shared" si="53"/>
        <v>0</v>
      </c>
      <c r="V762" s="17"/>
      <c r="W762" s="19" t="str">
        <f t="shared" si="54"/>
        <v>CPP_007425</v>
      </c>
      <c r="X762" s="8">
        <f>_xlfn.COUNTIFS($L$2:$L49976,W762)</f>
        <v>1</v>
      </c>
    </row>
    <row r="763" spans="10:24" ht="13.5">
      <c r="J763" s="78">
        <v>2014</v>
      </c>
      <c r="K763" s="81" t="s">
        <v>4</v>
      </c>
      <c r="L763" s="65" t="s">
        <v>1221</v>
      </c>
      <c r="M763" s="24">
        <v>999</v>
      </c>
      <c r="N763" s="52" t="s">
        <v>25</v>
      </c>
      <c r="O763" s="33" t="s">
        <v>13</v>
      </c>
      <c r="P763" s="12">
        <v>0</v>
      </c>
      <c r="Q763" s="59" t="s">
        <v>1133</v>
      </c>
      <c r="R763" s="59"/>
      <c r="T763" s="8">
        <f t="shared" si="52"/>
        <v>1</v>
      </c>
      <c r="U763" s="17">
        <f t="shared" si="53"/>
        <v>0</v>
      </c>
      <c r="V763" s="17"/>
      <c r="W763" s="19" t="str">
        <f t="shared" si="54"/>
        <v>CPP_007426</v>
      </c>
      <c r="X763" s="8">
        <f>_xlfn.COUNTIFS($L$2:$L49977,W763)</f>
        <v>1</v>
      </c>
    </row>
    <row r="764" spans="10:24" ht="13.5">
      <c r="J764" s="78">
        <v>2014</v>
      </c>
      <c r="K764" s="81" t="s">
        <v>4</v>
      </c>
      <c r="L764" s="65" t="s">
        <v>1177</v>
      </c>
      <c r="M764" s="24">
        <v>999</v>
      </c>
      <c r="N764" s="52" t="s">
        <v>25</v>
      </c>
      <c r="O764" s="33" t="s">
        <v>13</v>
      </c>
      <c r="P764" s="12">
        <v>0</v>
      </c>
      <c r="Q764" s="59" t="s">
        <v>1129</v>
      </c>
      <c r="R764" s="59"/>
      <c r="T764" s="8">
        <f t="shared" si="52"/>
        <v>1</v>
      </c>
      <c r="U764" s="17">
        <f t="shared" si="53"/>
        <v>0</v>
      </c>
      <c r="V764" s="17"/>
      <c r="W764" s="19" t="str">
        <f t="shared" si="54"/>
        <v>CPP_007427</v>
      </c>
      <c r="X764" s="8">
        <f>_xlfn.COUNTIFS($L$2:$L49978,W764)</f>
        <v>1</v>
      </c>
    </row>
    <row r="765" spans="10:24" ht="13.5">
      <c r="J765" s="78">
        <v>2014</v>
      </c>
      <c r="K765" s="81" t="s">
        <v>4</v>
      </c>
      <c r="L765" s="65" t="s">
        <v>1131</v>
      </c>
      <c r="M765" s="24">
        <v>999</v>
      </c>
      <c r="N765" s="52" t="s">
        <v>25</v>
      </c>
      <c r="O765" s="33" t="s">
        <v>13</v>
      </c>
      <c r="P765" s="12">
        <v>0</v>
      </c>
      <c r="Q765" s="59" t="s">
        <v>1129</v>
      </c>
      <c r="R765" s="59"/>
      <c r="T765" s="8">
        <f t="shared" si="52"/>
        <v>1</v>
      </c>
      <c r="U765" s="17">
        <f t="shared" si="53"/>
        <v>0</v>
      </c>
      <c r="V765" s="17"/>
      <c r="W765" s="19" t="str">
        <f t="shared" si="54"/>
        <v>CPP_007428</v>
      </c>
      <c r="X765" s="8">
        <f>_xlfn.COUNTIFS($L$2:$L49979,W765)</f>
        <v>1</v>
      </c>
    </row>
    <row r="766" spans="10:24" ht="13.5">
      <c r="J766" s="75">
        <v>2014</v>
      </c>
      <c r="K766" s="19" t="s">
        <v>4</v>
      </c>
      <c r="L766" s="91" t="s">
        <v>1668</v>
      </c>
      <c r="M766" s="72">
        <v>5000</v>
      </c>
      <c r="N766" s="13" t="s">
        <v>14</v>
      </c>
      <c r="O766" s="58" t="s">
        <v>119</v>
      </c>
      <c r="P766" s="12" t="s">
        <v>812</v>
      </c>
      <c r="Q766" s="59"/>
      <c r="R766" s="59"/>
      <c r="T766" s="8">
        <f t="shared" si="52"/>
        <v>1</v>
      </c>
      <c r="U766" s="17">
        <f t="shared" si="53"/>
        <v>1</v>
      </c>
      <c r="V766" s="17"/>
      <c r="W766" s="19" t="str">
        <f t="shared" si="54"/>
        <v>CPP_007445</v>
      </c>
      <c r="X766" s="8">
        <f>_xlfn.COUNTIFS($L$2:$L49980,W766)</f>
        <v>1</v>
      </c>
    </row>
    <row r="767" spans="10:24" ht="13.5">
      <c r="J767" s="78">
        <v>2014</v>
      </c>
      <c r="K767" s="81" t="s">
        <v>4</v>
      </c>
      <c r="L767" s="65" t="s">
        <v>1145</v>
      </c>
      <c r="M767" s="24">
        <v>999</v>
      </c>
      <c r="N767" s="52" t="s">
        <v>25</v>
      </c>
      <c r="O767" s="33" t="s">
        <v>13</v>
      </c>
      <c r="P767" s="12">
        <v>0</v>
      </c>
      <c r="Q767" s="59" t="s">
        <v>1146</v>
      </c>
      <c r="R767" s="59"/>
      <c r="T767" s="8">
        <f t="shared" si="52"/>
        <v>1</v>
      </c>
      <c r="U767" s="17">
        <f t="shared" si="53"/>
        <v>0</v>
      </c>
      <c r="V767" s="17"/>
      <c r="W767" s="19" t="str">
        <f t="shared" si="54"/>
        <v>CPP_007450</v>
      </c>
      <c r="X767" s="8">
        <f>_xlfn.COUNTIFS($L$2:$L49981,W767)</f>
        <v>1</v>
      </c>
    </row>
    <row r="768" spans="10:24" ht="13.5">
      <c r="J768" s="78">
        <v>2014</v>
      </c>
      <c r="K768" s="81" t="s">
        <v>4</v>
      </c>
      <c r="L768" s="65" t="s">
        <v>1147</v>
      </c>
      <c r="M768" s="24">
        <v>999</v>
      </c>
      <c r="N768" s="52" t="s">
        <v>25</v>
      </c>
      <c r="O768" s="33" t="s">
        <v>13</v>
      </c>
      <c r="P768" s="12">
        <v>0</v>
      </c>
      <c r="Q768" s="59" t="s">
        <v>1146</v>
      </c>
      <c r="R768" s="59"/>
      <c r="T768" s="8">
        <f t="shared" si="52"/>
        <v>1</v>
      </c>
      <c r="U768" s="17">
        <f t="shared" si="53"/>
        <v>0</v>
      </c>
      <c r="V768" s="17"/>
      <c r="W768" s="19" t="str">
        <f t="shared" si="54"/>
        <v>CPP_007451</v>
      </c>
      <c r="X768" s="8">
        <f>_xlfn.COUNTIFS($L$2:$L49982,W768)</f>
        <v>1</v>
      </c>
    </row>
    <row r="769" spans="10:24" ht="13.5">
      <c r="J769" s="78">
        <v>2014</v>
      </c>
      <c r="K769" s="81" t="s">
        <v>4</v>
      </c>
      <c r="L769" s="65" t="s">
        <v>1187</v>
      </c>
      <c r="M769" s="24">
        <v>999</v>
      </c>
      <c r="N769" s="52" t="s">
        <v>25</v>
      </c>
      <c r="O769" s="33" t="s">
        <v>13</v>
      </c>
      <c r="P769" s="12">
        <v>0</v>
      </c>
      <c r="Q769" s="59" t="s">
        <v>1146</v>
      </c>
      <c r="R769" s="59"/>
      <c r="T769" s="8">
        <f t="shared" si="52"/>
        <v>1</v>
      </c>
      <c r="U769" s="17">
        <f t="shared" si="53"/>
        <v>0</v>
      </c>
      <c r="V769" s="17"/>
      <c r="W769" s="19" t="str">
        <f t="shared" si="54"/>
        <v>CPP_007452</v>
      </c>
      <c r="X769" s="8">
        <f>_xlfn.COUNTIFS($L$2:$L49983,W769)</f>
        <v>1</v>
      </c>
    </row>
    <row r="770" spans="10:24" ht="13.5">
      <c r="J770" s="78">
        <v>2014</v>
      </c>
      <c r="K770" s="81" t="s">
        <v>4</v>
      </c>
      <c r="L770" s="65" t="s">
        <v>1155</v>
      </c>
      <c r="M770" s="24">
        <v>999</v>
      </c>
      <c r="N770" s="52" t="s">
        <v>25</v>
      </c>
      <c r="O770" s="33" t="s">
        <v>13</v>
      </c>
      <c r="P770" s="12">
        <v>0</v>
      </c>
      <c r="Q770" s="59" t="s">
        <v>899</v>
      </c>
      <c r="R770" s="59"/>
      <c r="T770" s="8">
        <f aca="true" t="shared" si="55" ref="T770:T833">IF(L770="",0,1)</f>
        <v>1</v>
      </c>
      <c r="U770" s="17">
        <f t="shared" si="53"/>
        <v>0</v>
      </c>
      <c r="V770" s="17"/>
      <c r="W770" s="19" t="str">
        <f t="shared" si="54"/>
        <v>CPP_007455</v>
      </c>
      <c r="X770" s="8">
        <f>_xlfn.COUNTIFS($L$2:$L49984,W770)</f>
        <v>1</v>
      </c>
    </row>
    <row r="771" spans="10:24" ht="13.5">
      <c r="J771" s="78">
        <v>2014</v>
      </c>
      <c r="K771" s="81" t="s">
        <v>4</v>
      </c>
      <c r="L771" s="65" t="s">
        <v>1255</v>
      </c>
      <c r="M771" s="24">
        <v>999</v>
      </c>
      <c r="N771" s="52" t="s">
        <v>25</v>
      </c>
      <c r="O771" s="33" t="s">
        <v>13</v>
      </c>
      <c r="P771" s="12">
        <v>0</v>
      </c>
      <c r="Q771" s="59" t="s">
        <v>899</v>
      </c>
      <c r="R771" s="59"/>
      <c r="T771" s="8">
        <f t="shared" si="55"/>
        <v>1</v>
      </c>
      <c r="U771" s="17">
        <f aca="true" t="shared" si="56" ref="U771:U834">IF(O771="NO",0,1)</f>
        <v>0</v>
      </c>
      <c r="V771" s="17"/>
      <c r="W771" s="19" t="str">
        <f t="shared" si="54"/>
        <v>CPP_007456</v>
      </c>
      <c r="X771" s="8">
        <f>_xlfn.COUNTIFS($L$2:$L49985,W771)</f>
        <v>1</v>
      </c>
    </row>
    <row r="772" spans="10:24" ht="13.5">
      <c r="J772" s="78">
        <v>2014</v>
      </c>
      <c r="K772" s="81" t="s">
        <v>4</v>
      </c>
      <c r="L772" s="65" t="s">
        <v>1148</v>
      </c>
      <c r="M772" s="24">
        <v>999</v>
      </c>
      <c r="N772" s="52" t="s">
        <v>25</v>
      </c>
      <c r="O772" s="33" t="s">
        <v>13</v>
      </c>
      <c r="P772" s="12">
        <v>0</v>
      </c>
      <c r="Q772" s="59" t="s">
        <v>899</v>
      </c>
      <c r="R772" s="59"/>
      <c r="T772" s="8">
        <f t="shared" si="55"/>
        <v>1</v>
      </c>
      <c r="U772" s="17">
        <f t="shared" si="56"/>
        <v>0</v>
      </c>
      <c r="V772" s="17"/>
      <c r="W772" s="19" t="str">
        <f t="shared" si="54"/>
        <v>CPP_007458</v>
      </c>
      <c r="X772" s="8">
        <f>_xlfn.COUNTIFS($L$2:$L49986,W772)</f>
        <v>1</v>
      </c>
    </row>
    <row r="773" spans="10:24" ht="13.5">
      <c r="J773" s="78">
        <v>2014</v>
      </c>
      <c r="K773" s="81" t="s">
        <v>4</v>
      </c>
      <c r="L773" s="65" t="s">
        <v>1246</v>
      </c>
      <c r="M773" s="24">
        <v>999</v>
      </c>
      <c r="N773" s="52" t="s">
        <v>25</v>
      </c>
      <c r="O773" s="33" t="s">
        <v>13</v>
      </c>
      <c r="P773" s="12">
        <v>0</v>
      </c>
      <c r="Q773" s="59" t="s">
        <v>899</v>
      </c>
      <c r="R773" s="59"/>
      <c r="T773" s="8">
        <f t="shared" si="55"/>
        <v>1</v>
      </c>
      <c r="U773" s="17">
        <f t="shared" si="56"/>
        <v>0</v>
      </c>
      <c r="V773" s="17"/>
      <c r="W773" s="19" t="str">
        <f t="shared" si="54"/>
        <v>CPP_007459</v>
      </c>
      <c r="X773" s="8">
        <f>_xlfn.COUNTIFS($L$2:$L49987,W773)</f>
        <v>1</v>
      </c>
    </row>
    <row r="774" spans="10:24" ht="13.5">
      <c r="J774" s="78">
        <v>2014</v>
      </c>
      <c r="K774" s="81" t="s">
        <v>4</v>
      </c>
      <c r="L774" s="65" t="s">
        <v>1149</v>
      </c>
      <c r="M774" s="24">
        <v>999</v>
      </c>
      <c r="N774" s="52" t="s">
        <v>25</v>
      </c>
      <c r="O774" s="33" t="s">
        <v>13</v>
      </c>
      <c r="P774" s="12">
        <v>0</v>
      </c>
      <c r="Q774" s="59" t="s">
        <v>899</v>
      </c>
      <c r="R774" s="59"/>
      <c r="T774" s="8">
        <f t="shared" si="55"/>
        <v>1</v>
      </c>
      <c r="U774" s="17">
        <f t="shared" si="56"/>
        <v>0</v>
      </c>
      <c r="V774" s="17"/>
      <c r="W774" s="19" t="str">
        <f t="shared" si="54"/>
        <v>CPP_007460</v>
      </c>
      <c r="X774" s="8">
        <f>_xlfn.COUNTIFS($L$2:$L49988,W774)</f>
        <v>1</v>
      </c>
    </row>
    <row r="775" spans="10:24" ht="13.5">
      <c r="J775" s="78">
        <v>2014</v>
      </c>
      <c r="K775" s="81" t="s">
        <v>4</v>
      </c>
      <c r="L775" s="65" t="s">
        <v>1142</v>
      </c>
      <c r="M775" s="24">
        <v>999</v>
      </c>
      <c r="N775" s="52" t="s">
        <v>25</v>
      </c>
      <c r="O775" s="33" t="s">
        <v>13</v>
      </c>
      <c r="P775" s="12">
        <v>0</v>
      </c>
      <c r="Q775" s="59" t="s">
        <v>1143</v>
      </c>
      <c r="R775" s="59"/>
      <c r="T775" s="8">
        <f t="shared" si="55"/>
        <v>1</v>
      </c>
      <c r="U775" s="17">
        <f t="shared" si="56"/>
        <v>0</v>
      </c>
      <c r="V775" s="17"/>
      <c r="W775" s="19" t="str">
        <f t="shared" si="54"/>
        <v>CPP_007461</v>
      </c>
      <c r="X775" s="8">
        <f>_xlfn.COUNTIFS($L$2:$L49989,W775)</f>
        <v>1</v>
      </c>
    </row>
    <row r="776" spans="10:24" ht="13.5">
      <c r="J776" s="78">
        <v>2014</v>
      </c>
      <c r="K776" s="81" t="s">
        <v>4</v>
      </c>
      <c r="L776" s="65" t="s">
        <v>1256</v>
      </c>
      <c r="M776" s="24">
        <v>999</v>
      </c>
      <c r="N776" s="52" t="s">
        <v>25</v>
      </c>
      <c r="O776" s="33" t="s">
        <v>13</v>
      </c>
      <c r="P776" s="12">
        <v>0</v>
      </c>
      <c r="Q776" s="59" t="s">
        <v>1192</v>
      </c>
      <c r="R776" s="59"/>
      <c r="T776" s="8">
        <f t="shared" si="55"/>
        <v>1</v>
      </c>
      <c r="U776" s="17">
        <f t="shared" si="56"/>
        <v>0</v>
      </c>
      <c r="V776" s="17"/>
      <c r="W776" s="19" t="str">
        <f t="shared" si="54"/>
        <v>CPP_007462</v>
      </c>
      <c r="X776" s="8">
        <f>_xlfn.COUNTIFS($L$2:$L49990,W776)</f>
        <v>1</v>
      </c>
    </row>
    <row r="777" spans="10:24" ht="13.5">
      <c r="J777" s="74">
        <v>2014</v>
      </c>
      <c r="K777" s="80" t="s">
        <v>4</v>
      </c>
      <c r="L777" s="88" t="s">
        <v>1578</v>
      </c>
      <c r="M777" s="24">
        <v>999</v>
      </c>
      <c r="N777" s="11" t="s">
        <v>14</v>
      </c>
      <c r="O777" s="52" t="s">
        <v>13</v>
      </c>
      <c r="P777" s="12">
        <v>0</v>
      </c>
      <c r="Q777" s="12"/>
      <c r="R777" s="12"/>
      <c r="T777" s="8">
        <f t="shared" si="55"/>
        <v>1</v>
      </c>
      <c r="U777" s="17">
        <f t="shared" si="56"/>
        <v>0</v>
      </c>
      <c r="V777" s="17"/>
      <c r="W777" s="19" t="str">
        <f t="shared" si="54"/>
        <v>CPP_007467</v>
      </c>
      <c r="X777" s="8">
        <f>_xlfn.COUNTIFS($L$2:$L49991,W777)</f>
        <v>1</v>
      </c>
    </row>
    <row r="778" spans="10:24" ht="13.5">
      <c r="J778" s="78">
        <v>2014</v>
      </c>
      <c r="K778" s="81" t="s">
        <v>4</v>
      </c>
      <c r="L778" s="65" t="s">
        <v>1188</v>
      </c>
      <c r="M778" s="24">
        <v>999</v>
      </c>
      <c r="N778" s="52" t="s">
        <v>25</v>
      </c>
      <c r="O778" s="33" t="s">
        <v>13</v>
      </c>
      <c r="P778" s="12">
        <v>0</v>
      </c>
      <c r="Q778" s="59" t="s">
        <v>1146</v>
      </c>
      <c r="R778" s="59"/>
      <c r="T778" s="8">
        <f t="shared" si="55"/>
        <v>1</v>
      </c>
      <c r="U778" s="17">
        <f t="shared" si="56"/>
        <v>0</v>
      </c>
      <c r="V778" s="17"/>
      <c r="W778" s="19" t="str">
        <f t="shared" si="54"/>
        <v>CPP_007468</v>
      </c>
      <c r="X778" s="8">
        <f>_xlfn.COUNTIFS($L$2:$L49992,W778)</f>
        <v>1</v>
      </c>
    </row>
    <row r="779" spans="10:24" ht="13.5">
      <c r="J779" s="78">
        <v>2014</v>
      </c>
      <c r="K779" s="81" t="s">
        <v>4</v>
      </c>
      <c r="L779" s="65" t="s">
        <v>1150</v>
      </c>
      <c r="M779" s="24">
        <v>999</v>
      </c>
      <c r="N779" s="52" t="s">
        <v>25</v>
      </c>
      <c r="O779" s="33" t="s">
        <v>13</v>
      </c>
      <c r="P779" s="12">
        <v>0</v>
      </c>
      <c r="Q779" s="59" t="s">
        <v>609</v>
      </c>
      <c r="R779" s="59"/>
      <c r="T779" s="8">
        <f t="shared" si="55"/>
        <v>1</v>
      </c>
      <c r="U779" s="17">
        <f t="shared" si="56"/>
        <v>0</v>
      </c>
      <c r="V779" s="17"/>
      <c r="W779" s="19" t="str">
        <f t="shared" si="54"/>
        <v>CPP_007469</v>
      </c>
      <c r="X779" s="8">
        <f>_xlfn.COUNTIFS($L$2:$L49993,W779)</f>
        <v>1</v>
      </c>
    </row>
    <row r="780" spans="10:24" ht="13.5">
      <c r="J780" s="74">
        <v>2014</v>
      </c>
      <c r="K780" s="81" t="s">
        <v>4</v>
      </c>
      <c r="L780" s="65" t="s">
        <v>792</v>
      </c>
      <c r="M780" s="24">
        <v>1120</v>
      </c>
      <c r="N780" s="52" t="s">
        <v>14</v>
      </c>
      <c r="O780" s="33" t="s">
        <v>13</v>
      </c>
      <c r="P780" s="12">
        <v>0</v>
      </c>
      <c r="Q780" s="59" t="s">
        <v>756</v>
      </c>
      <c r="R780" s="59"/>
      <c r="T780" s="8">
        <f t="shared" si="55"/>
        <v>1</v>
      </c>
      <c r="U780" s="17">
        <f t="shared" si="56"/>
        <v>0</v>
      </c>
      <c r="V780" s="17"/>
      <c r="W780" s="19" t="str">
        <f t="shared" si="54"/>
        <v>CPP_007473</v>
      </c>
      <c r="X780" s="8">
        <f>_xlfn.COUNTIFS($L$2:$L49994,W780)</f>
        <v>1</v>
      </c>
    </row>
    <row r="781" spans="10:24" ht="13.5">
      <c r="J781" s="78">
        <v>2014</v>
      </c>
      <c r="K781" s="81" t="s">
        <v>4</v>
      </c>
      <c r="L781" s="65" t="s">
        <v>1216</v>
      </c>
      <c r="M781" s="24">
        <v>999</v>
      </c>
      <c r="N781" s="52" t="s">
        <v>25</v>
      </c>
      <c r="O781" s="33" t="s">
        <v>13</v>
      </c>
      <c r="P781" s="12">
        <v>0</v>
      </c>
      <c r="Q781" s="59" t="s">
        <v>1146</v>
      </c>
      <c r="R781" s="59"/>
      <c r="T781" s="8">
        <f t="shared" si="55"/>
        <v>1</v>
      </c>
      <c r="U781" s="17">
        <f t="shared" si="56"/>
        <v>0</v>
      </c>
      <c r="V781" s="17"/>
      <c r="W781" s="19" t="str">
        <f t="shared" si="54"/>
        <v>CPP_007476</v>
      </c>
      <c r="X781" s="8">
        <f>_xlfn.COUNTIFS($L$2:$L49995,W781)</f>
        <v>1</v>
      </c>
    </row>
    <row r="782" spans="10:24" ht="13.5">
      <c r="J782" s="78">
        <v>2014</v>
      </c>
      <c r="K782" s="81" t="s">
        <v>4</v>
      </c>
      <c r="L782" s="65" t="s">
        <v>1247</v>
      </c>
      <c r="M782" s="24">
        <v>999</v>
      </c>
      <c r="N782" s="52" t="s">
        <v>25</v>
      </c>
      <c r="O782" s="33" t="s">
        <v>13</v>
      </c>
      <c r="P782" s="12">
        <v>0</v>
      </c>
      <c r="Q782" s="59" t="s">
        <v>1146</v>
      </c>
      <c r="R782" s="59"/>
      <c r="T782" s="8">
        <f t="shared" si="55"/>
        <v>1</v>
      </c>
      <c r="U782" s="17">
        <f t="shared" si="56"/>
        <v>0</v>
      </c>
      <c r="V782" s="17"/>
      <c r="W782" s="19" t="str">
        <f t="shared" si="54"/>
        <v>CPP_007477</v>
      </c>
      <c r="X782" s="8">
        <f>_xlfn.COUNTIFS($L$2:$L49996,W782)</f>
        <v>1</v>
      </c>
    </row>
    <row r="783" spans="10:24" ht="13.5">
      <c r="J783" s="78">
        <v>2014</v>
      </c>
      <c r="K783" s="81" t="s">
        <v>4</v>
      </c>
      <c r="L783" s="65" t="s">
        <v>1257</v>
      </c>
      <c r="M783" s="24">
        <v>999</v>
      </c>
      <c r="N783" s="52" t="s">
        <v>25</v>
      </c>
      <c r="O783" s="33" t="s">
        <v>13</v>
      </c>
      <c r="P783" s="12">
        <v>0</v>
      </c>
      <c r="Q783" s="59" t="s">
        <v>662</v>
      </c>
      <c r="R783" s="59"/>
      <c r="T783" s="8">
        <f t="shared" si="55"/>
        <v>1</v>
      </c>
      <c r="U783" s="17">
        <f t="shared" si="56"/>
        <v>0</v>
      </c>
      <c r="V783" s="17"/>
      <c r="W783" s="19" t="str">
        <f t="shared" si="54"/>
        <v>CPP_007478</v>
      </c>
      <c r="X783" s="8">
        <f>_xlfn.COUNTIFS($L$2:$L49997,W783)</f>
        <v>1</v>
      </c>
    </row>
    <row r="784" spans="10:24" ht="13.5">
      <c r="J784" s="75">
        <v>2014</v>
      </c>
      <c r="K784" s="19" t="s">
        <v>4</v>
      </c>
      <c r="L784" s="86" t="s">
        <v>248</v>
      </c>
      <c r="M784" s="24">
        <v>7616</v>
      </c>
      <c r="N784" s="13" t="s">
        <v>25</v>
      </c>
      <c r="O784" s="54" t="s">
        <v>13</v>
      </c>
      <c r="P784" s="12">
        <v>0</v>
      </c>
      <c r="Q784" s="59"/>
      <c r="R784" s="59"/>
      <c r="T784" s="8">
        <f t="shared" si="55"/>
        <v>1</v>
      </c>
      <c r="U784" s="17">
        <f t="shared" si="56"/>
        <v>0</v>
      </c>
      <c r="V784" s="17"/>
      <c r="W784" s="19" t="str">
        <f t="shared" si="54"/>
        <v>CPP_007479</v>
      </c>
      <c r="X784" s="8">
        <f>_xlfn.COUNTIFS($L$2:$L49998,W784)</f>
        <v>1</v>
      </c>
    </row>
    <row r="785" spans="10:24" ht="13.5">
      <c r="J785" s="78">
        <v>2014</v>
      </c>
      <c r="K785" s="81" t="s">
        <v>4</v>
      </c>
      <c r="L785" s="65" t="s">
        <v>1195</v>
      </c>
      <c r="M785" s="24">
        <v>999</v>
      </c>
      <c r="N785" s="52" t="s">
        <v>25</v>
      </c>
      <c r="O785" s="33" t="s">
        <v>13</v>
      </c>
      <c r="P785" s="12">
        <v>0</v>
      </c>
      <c r="Q785" s="59" t="s">
        <v>662</v>
      </c>
      <c r="R785" s="59"/>
      <c r="T785" s="8">
        <f t="shared" si="55"/>
        <v>1</v>
      </c>
      <c r="U785" s="17">
        <f t="shared" si="56"/>
        <v>0</v>
      </c>
      <c r="V785" s="17"/>
      <c r="W785" s="19" t="str">
        <f t="shared" si="54"/>
        <v>CPP_007480</v>
      </c>
      <c r="X785" s="8">
        <f>_xlfn.COUNTIFS($L$2:$L49999,W785)</f>
        <v>1</v>
      </c>
    </row>
    <row r="786" spans="10:24" ht="13.5">
      <c r="J786" s="78">
        <v>2014</v>
      </c>
      <c r="K786" s="81" t="s">
        <v>4</v>
      </c>
      <c r="L786" s="65" t="s">
        <v>1196</v>
      </c>
      <c r="M786" s="24">
        <v>999</v>
      </c>
      <c r="N786" s="52" t="s">
        <v>25</v>
      </c>
      <c r="O786" s="33" t="s">
        <v>13</v>
      </c>
      <c r="P786" s="12">
        <v>0</v>
      </c>
      <c r="Q786" s="59" t="s">
        <v>662</v>
      </c>
      <c r="R786" s="59"/>
      <c r="T786" s="8">
        <f t="shared" si="55"/>
        <v>1</v>
      </c>
      <c r="U786" s="17">
        <f t="shared" si="56"/>
        <v>0</v>
      </c>
      <c r="V786" s="17"/>
      <c r="W786" s="19" t="str">
        <f t="shared" si="54"/>
        <v>CPP_007481</v>
      </c>
      <c r="X786" s="8">
        <f>_xlfn.COUNTIFS($L$2:$L50000,W786)</f>
        <v>1</v>
      </c>
    </row>
    <row r="787" spans="10:24" ht="13.5">
      <c r="J787" s="78">
        <v>2014</v>
      </c>
      <c r="K787" s="81" t="s">
        <v>4</v>
      </c>
      <c r="L787" s="65" t="s">
        <v>1223</v>
      </c>
      <c r="M787" s="24">
        <v>999</v>
      </c>
      <c r="N787" s="52" t="s">
        <v>25</v>
      </c>
      <c r="O787" s="33" t="s">
        <v>13</v>
      </c>
      <c r="P787" s="12">
        <v>0</v>
      </c>
      <c r="Q787" s="59" t="s">
        <v>1146</v>
      </c>
      <c r="R787" s="59"/>
      <c r="T787" s="8">
        <f t="shared" si="55"/>
        <v>1</v>
      </c>
      <c r="U787" s="17">
        <f t="shared" si="56"/>
        <v>0</v>
      </c>
      <c r="V787" s="17"/>
      <c r="W787" s="19" t="str">
        <f t="shared" si="54"/>
        <v>CPP_007482</v>
      </c>
      <c r="X787" s="8">
        <f>_xlfn.COUNTIFS($L$2:$L50001,W787)</f>
        <v>1</v>
      </c>
    </row>
    <row r="788" spans="10:24" ht="13.5">
      <c r="J788" s="78">
        <v>2014</v>
      </c>
      <c r="K788" s="81" t="s">
        <v>4</v>
      </c>
      <c r="L788" s="65" t="s">
        <v>1258</v>
      </c>
      <c r="M788" s="24">
        <v>999</v>
      </c>
      <c r="N788" s="52" t="s">
        <v>25</v>
      </c>
      <c r="O788" s="33" t="s">
        <v>13</v>
      </c>
      <c r="P788" s="12">
        <v>0</v>
      </c>
      <c r="Q788" s="59" t="s">
        <v>1146</v>
      </c>
      <c r="R788" s="59"/>
      <c r="T788" s="8">
        <f t="shared" si="55"/>
        <v>1</v>
      </c>
      <c r="U788" s="17">
        <f t="shared" si="56"/>
        <v>0</v>
      </c>
      <c r="V788" s="17"/>
      <c r="W788" s="19" t="str">
        <f t="shared" si="54"/>
        <v>CPP_007483</v>
      </c>
      <c r="X788" s="8">
        <f>_xlfn.COUNTIFS($L$2:$L50002,W788)</f>
        <v>1</v>
      </c>
    </row>
    <row r="789" spans="10:24" ht="13.5">
      <c r="J789" s="78">
        <v>2014</v>
      </c>
      <c r="K789" s="81" t="s">
        <v>4</v>
      </c>
      <c r="L789" s="65" t="s">
        <v>1194</v>
      </c>
      <c r="M789" s="24">
        <v>999</v>
      </c>
      <c r="N789" s="52" t="s">
        <v>25</v>
      </c>
      <c r="O789" s="33" t="s">
        <v>13</v>
      </c>
      <c r="P789" s="12">
        <v>0</v>
      </c>
      <c r="Q789" s="59" t="s">
        <v>601</v>
      </c>
      <c r="R789" s="59"/>
      <c r="T789" s="8">
        <f t="shared" si="55"/>
        <v>1</v>
      </c>
      <c r="U789" s="17">
        <f t="shared" si="56"/>
        <v>0</v>
      </c>
      <c r="V789" s="17"/>
      <c r="W789" s="19" t="str">
        <f aca="true" t="shared" si="57" ref="W789:W852">L789</f>
        <v>CPP_007484</v>
      </c>
      <c r="X789" s="8">
        <f>_xlfn.COUNTIFS($L$2:$L50003,W789)</f>
        <v>1</v>
      </c>
    </row>
    <row r="790" spans="10:24" ht="13.5">
      <c r="J790" s="78">
        <v>2014</v>
      </c>
      <c r="K790" s="81" t="s">
        <v>4</v>
      </c>
      <c r="L790" s="65" t="s">
        <v>1248</v>
      </c>
      <c r="M790" s="24">
        <v>999</v>
      </c>
      <c r="N790" s="52" t="s">
        <v>25</v>
      </c>
      <c r="O790" s="33" t="s">
        <v>13</v>
      </c>
      <c r="P790" s="12">
        <v>0</v>
      </c>
      <c r="Q790" s="59" t="s">
        <v>662</v>
      </c>
      <c r="R790" s="59"/>
      <c r="T790" s="8">
        <f t="shared" si="55"/>
        <v>1</v>
      </c>
      <c r="U790" s="17">
        <f t="shared" si="56"/>
        <v>0</v>
      </c>
      <c r="V790" s="17"/>
      <c r="W790" s="19" t="str">
        <f t="shared" si="57"/>
        <v>CPP_007485</v>
      </c>
      <c r="X790" s="8">
        <f>_xlfn.COUNTIFS($L$2:$L50004,W790)</f>
        <v>1</v>
      </c>
    </row>
    <row r="791" spans="10:24" ht="13.5">
      <c r="J791" s="78">
        <v>2014</v>
      </c>
      <c r="K791" s="81" t="s">
        <v>4</v>
      </c>
      <c r="L791" s="65" t="s">
        <v>1224</v>
      </c>
      <c r="M791" s="24">
        <v>999</v>
      </c>
      <c r="N791" s="52" t="s">
        <v>25</v>
      </c>
      <c r="O791" s="33" t="s">
        <v>13</v>
      </c>
      <c r="P791" s="12">
        <v>0</v>
      </c>
      <c r="Q791" s="59" t="s">
        <v>597</v>
      </c>
      <c r="R791" s="59"/>
      <c r="T791" s="8">
        <f t="shared" si="55"/>
        <v>1</v>
      </c>
      <c r="U791" s="17">
        <f t="shared" si="56"/>
        <v>0</v>
      </c>
      <c r="V791" s="17"/>
      <c r="W791" s="19" t="str">
        <f t="shared" si="57"/>
        <v>CPP_007486</v>
      </c>
      <c r="X791" s="8">
        <f>_xlfn.COUNTIFS($L$2:$L50005,W791)</f>
        <v>1</v>
      </c>
    </row>
    <row r="792" spans="10:24" ht="13.5">
      <c r="J792" s="74">
        <v>2014</v>
      </c>
      <c r="K792" s="81" t="s">
        <v>4</v>
      </c>
      <c r="L792" s="65" t="s">
        <v>793</v>
      </c>
      <c r="M792" s="24">
        <v>2282</v>
      </c>
      <c r="N792" s="52" t="s">
        <v>14</v>
      </c>
      <c r="O792" s="33" t="s">
        <v>13</v>
      </c>
      <c r="P792" s="12">
        <v>0</v>
      </c>
      <c r="Q792" s="59" t="s">
        <v>730</v>
      </c>
      <c r="R792" s="59"/>
      <c r="T792" s="8">
        <f t="shared" si="55"/>
        <v>1</v>
      </c>
      <c r="U792" s="17">
        <f t="shared" si="56"/>
        <v>0</v>
      </c>
      <c r="V792" s="17"/>
      <c r="W792" s="19" t="str">
        <f t="shared" si="57"/>
        <v>CPP_007487</v>
      </c>
      <c r="X792" s="8">
        <f>_xlfn.COUNTIFS($L$2:$L50006,W792)</f>
        <v>1</v>
      </c>
    </row>
    <row r="793" spans="10:24" ht="13.5">
      <c r="J793" s="74">
        <v>2014</v>
      </c>
      <c r="K793" s="81" t="s">
        <v>4</v>
      </c>
      <c r="L793" s="65" t="s">
        <v>794</v>
      </c>
      <c r="M793" s="24">
        <v>4000</v>
      </c>
      <c r="N793" s="52" t="s">
        <v>14</v>
      </c>
      <c r="O793" s="33" t="s">
        <v>13</v>
      </c>
      <c r="P793" s="12">
        <v>0</v>
      </c>
      <c r="Q793" s="59" t="s">
        <v>795</v>
      </c>
      <c r="R793" s="59"/>
      <c r="T793" s="8">
        <f t="shared" si="55"/>
        <v>1</v>
      </c>
      <c r="U793" s="17">
        <f t="shared" si="56"/>
        <v>0</v>
      </c>
      <c r="V793" s="17"/>
      <c r="W793" s="19" t="str">
        <f t="shared" si="57"/>
        <v>CPP_007489</v>
      </c>
      <c r="X793" s="8">
        <f>_xlfn.COUNTIFS($L$2:$L50007,W793)</f>
        <v>1</v>
      </c>
    </row>
    <row r="794" spans="10:24" ht="13.5">
      <c r="J794" s="75">
        <v>2014</v>
      </c>
      <c r="K794" s="81" t="s">
        <v>4</v>
      </c>
      <c r="L794" s="91" t="s">
        <v>433</v>
      </c>
      <c r="M794" s="72">
        <v>20491</v>
      </c>
      <c r="N794" s="13" t="s">
        <v>25</v>
      </c>
      <c r="O794" s="58" t="s">
        <v>119</v>
      </c>
      <c r="P794" s="12" t="s">
        <v>812</v>
      </c>
      <c r="Q794" s="59" t="s">
        <v>590</v>
      </c>
      <c r="R794" s="59"/>
      <c r="T794" s="8">
        <f t="shared" si="55"/>
        <v>1</v>
      </c>
      <c r="U794" s="17">
        <f t="shared" si="56"/>
        <v>1</v>
      </c>
      <c r="V794" s="17"/>
      <c r="W794" s="19" t="str">
        <f t="shared" si="57"/>
        <v>CPP_007490</v>
      </c>
      <c r="X794" s="8">
        <f>_xlfn.COUNTIFS($L$2:$L50008,W794)</f>
        <v>1</v>
      </c>
    </row>
    <row r="795" spans="10:24" ht="13.5">
      <c r="J795" s="78">
        <v>2014</v>
      </c>
      <c r="K795" s="81" t="s">
        <v>4</v>
      </c>
      <c r="L795" s="65" t="s">
        <v>1069</v>
      </c>
      <c r="M795" s="24">
        <v>999</v>
      </c>
      <c r="N795" s="52" t="s">
        <v>25</v>
      </c>
      <c r="O795" s="33" t="s">
        <v>13</v>
      </c>
      <c r="P795" s="12">
        <v>0</v>
      </c>
      <c r="Q795" s="59" t="s">
        <v>662</v>
      </c>
      <c r="R795" s="59"/>
      <c r="T795" s="8">
        <f t="shared" si="55"/>
        <v>1</v>
      </c>
      <c r="U795" s="17">
        <f t="shared" si="56"/>
        <v>0</v>
      </c>
      <c r="V795" s="17"/>
      <c r="W795" s="19" t="str">
        <f t="shared" si="57"/>
        <v>CPP_007491</v>
      </c>
      <c r="X795" s="8">
        <f>_xlfn.COUNTIFS($L$2:$L50009,W795)</f>
        <v>1</v>
      </c>
    </row>
    <row r="796" spans="10:24" ht="13.5">
      <c r="J796" s="75">
        <v>2014</v>
      </c>
      <c r="K796" s="19" t="s">
        <v>4</v>
      </c>
      <c r="L796" s="86" t="s">
        <v>204</v>
      </c>
      <c r="M796" s="24">
        <v>9633</v>
      </c>
      <c r="N796" s="13" t="s">
        <v>25</v>
      </c>
      <c r="O796" s="54" t="s">
        <v>13</v>
      </c>
      <c r="P796" s="12">
        <v>0</v>
      </c>
      <c r="Q796" s="59"/>
      <c r="R796" s="59"/>
      <c r="T796" s="8">
        <f t="shared" si="55"/>
        <v>1</v>
      </c>
      <c r="U796" s="17">
        <f t="shared" si="56"/>
        <v>0</v>
      </c>
      <c r="V796" s="17"/>
      <c r="W796" s="19" t="str">
        <f t="shared" si="57"/>
        <v>CPP_007493</v>
      </c>
      <c r="X796" s="8">
        <f>_xlfn.COUNTIFS($L$2:$L50010,W796)</f>
        <v>1</v>
      </c>
    </row>
    <row r="797" spans="10:24" ht="13.5">
      <c r="J797" s="78">
        <v>2014</v>
      </c>
      <c r="K797" s="81" t="s">
        <v>4</v>
      </c>
      <c r="L797" s="65" t="s">
        <v>1260</v>
      </c>
      <c r="M797" s="24">
        <v>999</v>
      </c>
      <c r="N797" s="52" t="s">
        <v>25</v>
      </c>
      <c r="O797" s="33" t="s">
        <v>13</v>
      </c>
      <c r="P797" s="12">
        <v>0</v>
      </c>
      <c r="Q797" s="59" t="s">
        <v>679</v>
      </c>
      <c r="R797" s="59"/>
      <c r="T797" s="8">
        <f t="shared" si="55"/>
        <v>1</v>
      </c>
      <c r="U797" s="17">
        <f t="shared" si="56"/>
        <v>0</v>
      </c>
      <c r="V797" s="17"/>
      <c r="W797" s="19" t="str">
        <f t="shared" si="57"/>
        <v>CPP_007494</v>
      </c>
      <c r="X797" s="8">
        <f>_xlfn.COUNTIFS($L$2:$L50011,W797)</f>
        <v>1</v>
      </c>
    </row>
    <row r="798" spans="10:24" ht="13.5">
      <c r="J798" s="78">
        <v>2014</v>
      </c>
      <c r="K798" s="81" t="s">
        <v>4</v>
      </c>
      <c r="L798" s="65" t="s">
        <v>1151</v>
      </c>
      <c r="M798" s="24">
        <v>999</v>
      </c>
      <c r="N798" s="52" t="s">
        <v>25</v>
      </c>
      <c r="O798" s="33" t="s">
        <v>13</v>
      </c>
      <c r="P798" s="12">
        <v>0</v>
      </c>
      <c r="Q798" s="59" t="s">
        <v>1152</v>
      </c>
      <c r="R798" s="59"/>
      <c r="T798" s="8">
        <f t="shared" si="55"/>
        <v>1</v>
      </c>
      <c r="U798" s="17">
        <f t="shared" si="56"/>
        <v>0</v>
      </c>
      <c r="V798" s="17"/>
      <c r="W798" s="19" t="str">
        <f t="shared" si="57"/>
        <v>CPP_007495</v>
      </c>
      <c r="X798" s="8">
        <f>_xlfn.COUNTIFS($L$2:$L50012,W798)</f>
        <v>1</v>
      </c>
    </row>
    <row r="799" spans="10:24" ht="13.5">
      <c r="J799" s="78">
        <v>2014</v>
      </c>
      <c r="K799" s="81" t="s">
        <v>4</v>
      </c>
      <c r="L799" s="65" t="s">
        <v>1156</v>
      </c>
      <c r="M799" s="24">
        <v>999</v>
      </c>
      <c r="N799" s="52" t="s">
        <v>25</v>
      </c>
      <c r="O799" s="33" t="s">
        <v>13</v>
      </c>
      <c r="P799" s="12">
        <v>0</v>
      </c>
      <c r="Q799" s="59" t="s">
        <v>576</v>
      </c>
      <c r="R799" s="59"/>
      <c r="T799" s="8">
        <f t="shared" si="55"/>
        <v>1</v>
      </c>
      <c r="U799" s="17">
        <f t="shared" si="56"/>
        <v>0</v>
      </c>
      <c r="V799" s="17"/>
      <c r="W799" s="19" t="str">
        <f t="shared" si="57"/>
        <v>CPP_007497</v>
      </c>
      <c r="X799" s="8">
        <f>_xlfn.COUNTIFS($L$2:$L50013,W799)</f>
        <v>1</v>
      </c>
    </row>
    <row r="800" spans="10:24" ht="13.5">
      <c r="J800" s="78">
        <v>2014</v>
      </c>
      <c r="K800" s="81" t="s">
        <v>4</v>
      </c>
      <c r="L800" s="65" t="s">
        <v>1259</v>
      </c>
      <c r="M800" s="24">
        <v>999</v>
      </c>
      <c r="N800" s="52" t="s">
        <v>25</v>
      </c>
      <c r="O800" s="33" t="s">
        <v>13</v>
      </c>
      <c r="P800" s="12">
        <v>0</v>
      </c>
      <c r="Q800" s="59" t="s">
        <v>576</v>
      </c>
      <c r="R800" s="59"/>
      <c r="T800" s="8">
        <f t="shared" si="55"/>
        <v>1</v>
      </c>
      <c r="U800" s="17">
        <f t="shared" si="56"/>
        <v>0</v>
      </c>
      <c r="V800" s="17"/>
      <c r="W800" s="19" t="str">
        <f t="shared" si="57"/>
        <v>CPP_007498</v>
      </c>
      <c r="X800" s="8">
        <f>_xlfn.COUNTIFS($L$2:$L50014,W800)</f>
        <v>1</v>
      </c>
    </row>
    <row r="801" spans="10:24" ht="13.5">
      <c r="J801" s="75">
        <v>2014</v>
      </c>
      <c r="K801" s="19" t="s">
        <v>4</v>
      </c>
      <c r="L801" s="86" t="s">
        <v>205</v>
      </c>
      <c r="M801" s="24">
        <v>21886</v>
      </c>
      <c r="N801" s="13" t="s">
        <v>25</v>
      </c>
      <c r="O801" s="54" t="s">
        <v>13</v>
      </c>
      <c r="P801" s="12">
        <v>0</v>
      </c>
      <c r="Q801" s="59"/>
      <c r="R801" s="59"/>
      <c r="T801" s="8">
        <f t="shared" si="55"/>
        <v>1</v>
      </c>
      <c r="U801" s="17">
        <f t="shared" si="56"/>
        <v>0</v>
      </c>
      <c r="V801" s="17"/>
      <c r="W801" s="19" t="str">
        <f t="shared" si="57"/>
        <v>CPP_007499</v>
      </c>
      <c r="X801" s="8">
        <f>_xlfn.COUNTIFS($L$2:$L50015,W801)</f>
        <v>1</v>
      </c>
    </row>
    <row r="802" spans="10:24" ht="13.5">
      <c r="J802" s="78">
        <v>2014</v>
      </c>
      <c r="K802" s="81" t="s">
        <v>4</v>
      </c>
      <c r="L802" s="65" t="s">
        <v>1300</v>
      </c>
      <c r="M802" s="24">
        <v>999</v>
      </c>
      <c r="N802" s="52" t="s">
        <v>25</v>
      </c>
      <c r="O802" s="33" t="s">
        <v>13</v>
      </c>
      <c r="P802" s="12">
        <v>0</v>
      </c>
      <c r="Q802" s="59" t="s">
        <v>959</v>
      </c>
      <c r="R802" s="59"/>
      <c r="T802" s="8">
        <f t="shared" si="55"/>
        <v>1</v>
      </c>
      <c r="U802" s="17">
        <f t="shared" si="56"/>
        <v>0</v>
      </c>
      <c r="V802" s="17"/>
      <c r="W802" s="19" t="str">
        <f t="shared" si="57"/>
        <v>CPP_007513</v>
      </c>
      <c r="X802" s="8">
        <f>_xlfn.COUNTIFS($L$2:$L50016,W802)</f>
        <v>1</v>
      </c>
    </row>
    <row r="803" spans="10:24" ht="13.5">
      <c r="J803" s="74">
        <v>2014</v>
      </c>
      <c r="K803" s="81" t="s">
        <v>4</v>
      </c>
      <c r="L803" s="65" t="s">
        <v>206</v>
      </c>
      <c r="M803" s="24">
        <v>30447</v>
      </c>
      <c r="N803" s="52" t="s">
        <v>25</v>
      </c>
      <c r="O803" s="63" t="s">
        <v>13</v>
      </c>
      <c r="P803" s="62">
        <v>0</v>
      </c>
      <c r="Q803" s="59" t="s">
        <v>1555</v>
      </c>
      <c r="R803" s="59"/>
      <c r="T803" s="8">
        <f t="shared" si="55"/>
        <v>1</v>
      </c>
      <c r="U803" s="17">
        <f t="shared" si="56"/>
        <v>0</v>
      </c>
      <c r="V803" s="17"/>
      <c r="W803" s="19" t="str">
        <f t="shared" si="57"/>
        <v>CPP_007533</v>
      </c>
      <c r="X803" s="8">
        <f>_xlfn.COUNTIFS($L$2:$L50017,W803)</f>
        <v>1</v>
      </c>
    </row>
    <row r="804" spans="10:24" ht="13.5">
      <c r="J804" s="78">
        <v>2014</v>
      </c>
      <c r="K804" s="81" t="s">
        <v>4</v>
      </c>
      <c r="L804" s="65" t="s">
        <v>1157</v>
      </c>
      <c r="M804" s="24">
        <v>999</v>
      </c>
      <c r="N804" s="52" t="s">
        <v>25</v>
      </c>
      <c r="O804" s="33" t="s">
        <v>13</v>
      </c>
      <c r="P804" s="12">
        <v>0</v>
      </c>
      <c r="Q804" s="59" t="s">
        <v>926</v>
      </c>
      <c r="R804" s="59"/>
      <c r="T804" s="8">
        <f t="shared" si="55"/>
        <v>1</v>
      </c>
      <c r="U804" s="17">
        <f t="shared" si="56"/>
        <v>0</v>
      </c>
      <c r="V804" s="17"/>
      <c r="W804" s="19" t="str">
        <f t="shared" si="57"/>
        <v>CPP_007534</v>
      </c>
      <c r="X804" s="8">
        <f>_xlfn.COUNTIFS($L$2:$L50018,W804)</f>
        <v>1</v>
      </c>
    </row>
    <row r="805" spans="10:24" ht="13.5">
      <c r="J805" s="78">
        <v>2014</v>
      </c>
      <c r="K805" s="81" t="s">
        <v>4</v>
      </c>
      <c r="L805" s="65" t="s">
        <v>1301</v>
      </c>
      <c r="M805" s="24">
        <v>999</v>
      </c>
      <c r="N805" s="52" t="s">
        <v>25</v>
      </c>
      <c r="O805" s="33" t="s">
        <v>13</v>
      </c>
      <c r="P805" s="12">
        <v>0</v>
      </c>
      <c r="Q805" s="59" t="s">
        <v>926</v>
      </c>
      <c r="R805" s="59"/>
      <c r="T805" s="8">
        <f t="shared" si="55"/>
        <v>1</v>
      </c>
      <c r="U805" s="17">
        <f t="shared" si="56"/>
        <v>0</v>
      </c>
      <c r="V805" s="17"/>
      <c r="W805" s="19" t="str">
        <f t="shared" si="57"/>
        <v>CPP_007536</v>
      </c>
      <c r="X805" s="8">
        <f>_xlfn.COUNTIFS($L$2:$L50019,W805)</f>
        <v>1</v>
      </c>
    </row>
    <row r="806" spans="10:24" ht="13.5">
      <c r="J806" s="74">
        <v>2014</v>
      </c>
      <c r="K806" s="81" t="s">
        <v>4</v>
      </c>
      <c r="L806" s="65" t="s">
        <v>661</v>
      </c>
      <c r="M806" s="24">
        <v>8190</v>
      </c>
      <c r="N806" s="52" t="s">
        <v>25</v>
      </c>
      <c r="O806" s="33" t="s">
        <v>13</v>
      </c>
      <c r="P806" s="12">
        <v>0</v>
      </c>
      <c r="Q806" s="59" t="s">
        <v>662</v>
      </c>
      <c r="R806" s="59"/>
      <c r="T806" s="8">
        <f t="shared" si="55"/>
        <v>1</v>
      </c>
      <c r="U806" s="17">
        <f t="shared" si="56"/>
        <v>0</v>
      </c>
      <c r="V806" s="17"/>
      <c r="W806" s="19" t="str">
        <f t="shared" si="57"/>
        <v>CPP_007539</v>
      </c>
      <c r="X806" s="8">
        <f>_xlfn.COUNTIFS($L$2:$L50020,W806)</f>
        <v>1</v>
      </c>
    </row>
    <row r="807" spans="10:24" ht="13.5">
      <c r="J807" s="77">
        <v>2014</v>
      </c>
      <c r="K807" s="81" t="s">
        <v>4</v>
      </c>
      <c r="L807" s="65" t="s">
        <v>1671</v>
      </c>
      <c r="M807" s="24">
        <v>12000</v>
      </c>
      <c r="N807" s="52" t="s">
        <v>14</v>
      </c>
      <c r="O807" s="33" t="s">
        <v>119</v>
      </c>
      <c r="P807" s="12">
        <v>4</v>
      </c>
      <c r="Q807" s="59"/>
      <c r="R807" s="59"/>
      <c r="T807" s="8">
        <f t="shared" si="55"/>
        <v>1</v>
      </c>
      <c r="U807" s="17">
        <f t="shared" si="56"/>
        <v>1</v>
      </c>
      <c r="V807" s="17"/>
      <c r="W807" s="19" t="str">
        <f t="shared" si="57"/>
        <v>CPP_007542</v>
      </c>
      <c r="X807" s="8">
        <f>_xlfn.COUNTIFS($L$2:$L50021,W807)</f>
        <v>1</v>
      </c>
    </row>
    <row r="808" spans="10:24" ht="13.5">
      <c r="J808" s="74">
        <v>2014</v>
      </c>
      <c r="K808" s="81" t="s">
        <v>4</v>
      </c>
      <c r="L808" s="65" t="s">
        <v>663</v>
      </c>
      <c r="M808" s="24">
        <v>8167</v>
      </c>
      <c r="N808" s="52" t="s">
        <v>25</v>
      </c>
      <c r="O808" s="33" t="s">
        <v>13</v>
      </c>
      <c r="P808" s="12">
        <v>0</v>
      </c>
      <c r="Q808" s="59" t="s">
        <v>664</v>
      </c>
      <c r="R808" s="59"/>
      <c r="T808" s="8">
        <f t="shared" si="55"/>
        <v>1</v>
      </c>
      <c r="U808" s="17">
        <f t="shared" si="56"/>
        <v>0</v>
      </c>
      <c r="V808" s="17"/>
      <c r="W808" s="19" t="str">
        <f t="shared" si="57"/>
        <v>CPP_007545</v>
      </c>
      <c r="X808" s="8">
        <f>_xlfn.COUNTIFS($L$2:$L50022,W808)</f>
        <v>1</v>
      </c>
    </row>
    <row r="809" spans="10:24" ht="13.5">
      <c r="J809" s="78">
        <v>2014</v>
      </c>
      <c r="K809" s="81" t="s">
        <v>4</v>
      </c>
      <c r="L809" s="65" t="s">
        <v>1161</v>
      </c>
      <c r="M809" s="24">
        <v>999</v>
      </c>
      <c r="N809" s="52" t="s">
        <v>25</v>
      </c>
      <c r="O809" s="33" t="s">
        <v>13</v>
      </c>
      <c r="P809" s="12">
        <v>0</v>
      </c>
      <c r="Q809" s="59" t="s">
        <v>662</v>
      </c>
      <c r="R809" s="59"/>
      <c r="T809" s="8">
        <f t="shared" si="55"/>
        <v>1</v>
      </c>
      <c r="U809" s="17">
        <f t="shared" si="56"/>
        <v>0</v>
      </c>
      <c r="V809" s="17"/>
      <c r="W809" s="19" t="str">
        <f t="shared" si="57"/>
        <v>CPP_007546</v>
      </c>
      <c r="X809" s="8">
        <f>_xlfn.COUNTIFS($L$2:$L50023,W809)</f>
        <v>1</v>
      </c>
    </row>
    <row r="810" spans="10:24" ht="13.5">
      <c r="J810" s="78">
        <v>2014</v>
      </c>
      <c r="K810" s="81" t="s">
        <v>4</v>
      </c>
      <c r="L810" s="65" t="s">
        <v>1207</v>
      </c>
      <c r="M810" s="24">
        <v>999</v>
      </c>
      <c r="N810" s="52" t="s">
        <v>25</v>
      </c>
      <c r="O810" s="33" t="s">
        <v>13</v>
      </c>
      <c r="P810" s="12">
        <v>0</v>
      </c>
      <c r="Q810" s="59" t="s">
        <v>893</v>
      </c>
      <c r="R810" s="59"/>
      <c r="T810" s="8">
        <f t="shared" si="55"/>
        <v>1</v>
      </c>
      <c r="U810" s="17">
        <f t="shared" si="56"/>
        <v>0</v>
      </c>
      <c r="V810" s="17"/>
      <c r="W810" s="19" t="str">
        <f t="shared" si="57"/>
        <v>CPP_007547</v>
      </c>
      <c r="X810" s="8">
        <f>_xlfn.COUNTIFS($L$2:$L50024,W810)</f>
        <v>1</v>
      </c>
    </row>
    <row r="811" spans="10:24" ht="13.5">
      <c r="J811" s="78">
        <v>2014</v>
      </c>
      <c r="K811" s="81" t="s">
        <v>4</v>
      </c>
      <c r="L811" s="65" t="s">
        <v>1208</v>
      </c>
      <c r="M811" s="24">
        <v>999</v>
      </c>
      <c r="N811" s="52" t="s">
        <v>25</v>
      </c>
      <c r="O811" s="33" t="s">
        <v>13</v>
      </c>
      <c r="P811" s="12">
        <v>0</v>
      </c>
      <c r="Q811" s="59" t="s">
        <v>893</v>
      </c>
      <c r="R811" s="59"/>
      <c r="T811" s="8">
        <f t="shared" si="55"/>
        <v>1</v>
      </c>
      <c r="U811" s="17">
        <f t="shared" si="56"/>
        <v>0</v>
      </c>
      <c r="V811" s="17"/>
      <c r="W811" s="19" t="str">
        <f t="shared" si="57"/>
        <v>CPP_007548</v>
      </c>
      <c r="X811" s="8">
        <f>_xlfn.COUNTIFS($L$2:$L50025,W811)</f>
        <v>1</v>
      </c>
    </row>
    <row r="812" spans="10:24" ht="13.5">
      <c r="J812" s="75">
        <v>2014</v>
      </c>
      <c r="K812" s="19" t="s">
        <v>4</v>
      </c>
      <c r="L812" s="88" t="s">
        <v>393</v>
      </c>
      <c r="M812" s="24">
        <v>3057</v>
      </c>
      <c r="N812" s="13" t="s">
        <v>25</v>
      </c>
      <c r="O812" s="54" t="s">
        <v>13</v>
      </c>
      <c r="P812" s="12">
        <v>0</v>
      </c>
      <c r="Q812" s="59"/>
      <c r="R812" s="59"/>
      <c r="T812" s="8">
        <f t="shared" si="55"/>
        <v>1</v>
      </c>
      <c r="U812" s="17">
        <f t="shared" si="56"/>
        <v>0</v>
      </c>
      <c r="V812" s="17"/>
      <c r="W812" s="19" t="str">
        <f t="shared" si="57"/>
        <v>CPP_007550</v>
      </c>
      <c r="X812" s="8">
        <f>_xlfn.COUNTIFS($L$2:$L50026,W812)</f>
        <v>1</v>
      </c>
    </row>
    <row r="813" spans="10:24" ht="13.5">
      <c r="J813" s="78">
        <v>2014</v>
      </c>
      <c r="K813" s="81" t="s">
        <v>4</v>
      </c>
      <c r="L813" s="65" t="s">
        <v>1178</v>
      </c>
      <c r="M813" s="24">
        <v>999</v>
      </c>
      <c r="N813" s="52" t="s">
        <v>25</v>
      </c>
      <c r="O813" s="33" t="s">
        <v>13</v>
      </c>
      <c r="P813" s="12">
        <v>0</v>
      </c>
      <c r="Q813" s="59" t="s">
        <v>1170</v>
      </c>
      <c r="R813" s="59"/>
      <c r="T813" s="8">
        <f t="shared" si="55"/>
        <v>1</v>
      </c>
      <c r="U813" s="17">
        <f t="shared" si="56"/>
        <v>0</v>
      </c>
      <c r="V813" s="17"/>
      <c r="W813" s="19" t="str">
        <f t="shared" si="57"/>
        <v>CPP_007551</v>
      </c>
      <c r="X813" s="8">
        <f>_xlfn.COUNTIFS($L$2:$L50027,W813)</f>
        <v>1</v>
      </c>
    </row>
    <row r="814" spans="10:24" ht="13.5">
      <c r="J814" s="78">
        <v>2014</v>
      </c>
      <c r="K814" s="81" t="s">
        <v>4</v>
      </c>
      <c r="L814" s="65" t="s">
        <v>1217</v>
      </c>
      <c r="M814" s="24">
        <v>999</v>
      </c>
      <c r="N814" s="52" t="s">
        <v>25</v>
      </c>
      <c r="O814" s="33" t="s">
        <v>13</v>
      </c>
      <c r="P814" s="12">
        <v>0</v>
      </c>
      <c r="Q814" s="59" t="s">
        <v>1170</v>
      </c>
      <c r="R814" s="59"/>
      <c r="T814" s="8">
        <f t="shared" si="55"/>
        <v>1</v>
      </c>
      <c r="U814" s="17">
        <f t="shared" si="56"/>
        <v>0</v>
      </c>
      <c r="V814" s="17"/>
      <c r="W814" s="19" t="str">
        <f t="shared" si="57"/>
        <v>CPP_007552</v>
      </c>
      <c r="X814" s="8">
        <f>_xlfn.COUNTIFS($L$2:$L50028,W814)</f>
        <v>1</v>
      </c>
    </row>
    <row r="815" spans="10:24" ht="13.5">
      <c r="J815" s="78">
        <v>2014</v>
      </c>
      <c r="K815" s="81" t="s">
        <v>4</v>
      </c>
      <c r="L815" s="65" t="s">
        <v>1180</v>
      </c>
      <c r="M815" s="24">
        <v>999</v>
      </c>
      <c r="N815" s="52" t="s">
        <v>25</v>
      </c>
      <c r="O815" s="33" t="s">
        <v>13</v>
      </c>
      <c r="P815" s="12">
        <v>0</v>
      </c>
      <c r="Q815" s="59" t="s">
        <v>893</v>
      </c>
      <c r="R815" s="59"/>
      <c r="T815" s="8">
        <f t="shared" si="55"/>
        <v>1</v>
      </c>
      <c r="U815" s="17">
        <f t="shared" si="56"/>
        <v>0</v>
      </c>
      <c r="V815" s="17"/>
      <c r="W815" s="19" t="str">
        <f t="shared" si="57"/>
        <v>CPP_007557</v>
      </c>
      <c r="X815" s="8">
        <f>_xlfn.COUNTIFS($L$2:$L50029,W815)</f>
        <v>1</v>
      </c>
    </row>
    <row r="816" spans="10:24" ht="13.5">
      <c r="J816" s="78">
        <v>2014</v>
      </c>
      <c r="K816" s="81" t="s">
        <v>4</v>
      </c>
      <c r="L816" s="65" t="s">
        <v>1183</v>
      </c>
      <c r="M816" s="24">
        <v>999</v>
      </c>
      <c r="N816" s="52" t="s">
        <v>25</v>
      </c>
      <c r="O816" s="33" t="s">
        <v>13</v>
      </c>
      <c r="P816" s="12">
        <v>0</v>
      </c>
      <c r="Q816" s="59" t="s">
        <v>498</v>
      </c>
      <c r="R816" s="59"/>
      <c r="T816" s="8">
        <f t="shared" si="55"/>
        <v>1</v>
      </c>
      <c r="U816" s="17">
        <f t="shared" si="56"/>
        <v>0</v>
      </c>
      <c r="V816" s="17"/>
      <c r="W816" s="19" t="str">
        <f t="shared" si="57"/>
        <v>CPP_007558</v>
      </c>
      <c r="X816" s="8">
        <f>_xlfn.COUNTIFS($L$2:$L50030,W816)</f>
        <v>1</v>
      </c>
    </row>
    <row r="817" spans="10:24" ht="13.5">
      <c r="J817" s="78">
        <v>2014</v>
      </c>
      <c r="K817" s="81" t="s">
        <v>4</v>
      </c>
      <c r="L817" s="65" t="s">
        <v>1182</v>
      </c>
      <c r="M817" s="24">
        <v>999</v>
      </c>
      <c r="N817" s="52" t="s">
        <v>25</v>
      </c>
      <c r="O817" s="33" t="s">
        <v>13</v>
      </c>
      <c r="P817" s="12">
        <v>0</v>
      </c>
      <c r="Q817" s="59" t="s">
        <v>498</v>
      </c>
      <c r="R817" s="59"/>
      <c r="T817" s="8">
        <f t="shared" si="55"/>
        <v>1</v>
      </c>
      <c r="U817" s="17">
        <f t="shared" si="56"/>
        <v>0</v>
      </c>
      <c r="V817" s="17"/>
      <c r="W817" s="19" t="str">
        <f t="shared" si="57"/>
        <v>CPP_007559</v>
      </c>
      <c r="X817" s="8">
        <f>_xlfn.COUNTIFS($L$2:$L50031,W817)</f>
        <v>1</v>
      </c>
    </row>
    <row r="818" spans="10:24" ht="13.5">
      <c r="J818" s="78">
        <v>2014</v>
      </c>
      <c r="K818" s="81" t="s">
        <v>4</v>
      </c>
      <c r="L818" s="65" t="s">
        <v>1218</v>
      </c>
      <c r="M818" s="24">
        <v>999</v>
      </c>
      <c r="N818" s="52" t="s">
        <v>25</v>
      </c>
      <c r="O818" s="33" t="s">
        <v>13</v>
      </c>
      <c r="P818" s="12">
        <v>0</v>
      </c>
      <c r="Q818" s="59" t="s">
        <v>909</v>
      </c>
      <c r="R818" s="59"/>
      <c r="T818" s="8">
        <f t="shared" si="55"/>
        <v>1</v>
      </c>
      <c r="U818" s="17">
        <f t="shared" si="56"/>
        <v>0</v>
      </c>
      <c r="V818" s="17"/>
      <c r="W818" s="19" t="str">
        <f t="shared" si="57"/>
        <v>CPP_007560</v>
      </c>
      <c r="X818" s="8">
        <f>_xlfn.COUNTIFS($L$2:$L50032,W818)</f>
        <v>1</v>
      </c>
    </row>
    <row r="819" spans="10:24" ht="13.5">
      <c r="J819" s="78">
        <v>2014</v>
      </c>
      <c r="K819" s="81" t="s">
        <v>4</v>
      </c>
      <c r="L819" s="65" t="s">
        <v>1181</v>
      </c>
      <c r="M819" s="24">
        <v>999</v>
      </c>
      <c r="N819" s="52" t="s">
        <v>25</v>
      </c>
      <c r="O819" s="33" t="s">
        <v>13</v>
      </c>
      <c r="P819" s="12">
        <v>0</v>
      </c>
      <c r="Q819" s="59" t="s">
        <v>498</v>
      </c>
      <c r="R819" s="59"/>
      <c r="T819" s="8">
        <f t="shared" si="55"/>
        <v>1</v>
      </c>
      <c r="U819" s="17">
        <f t="shared" si="56"/>
        <v>0</v>
      </c>
      <c r="V819" s="17"/>
      <c r="W819" s="19" t="str">
        <f t="shared" si="57"/>
        <v>CPP_007561</v>
      </c>
      <c r="X819" s="8">
        <f>_xlfn.COUNTIFS($L$2:$L50033,W819)</f>
        <v>1</v>
      </c>
    </row>
    <row r="820" spans="10:24" ht="13.5">
      <c r="J820" s="78">
        <v>2014</v>
      </c>
      <c r="K820" s="81" t="s">
        <v>4</v>
      </c>
      <c r="L820" s="65" t="s">
        <v>1184</v>
      </c>
      <c r="M820" s="24">
        <v>999</v>
      </c>
      <c r="N820" s="52" t="s">
        <v>25</v>
      </c>
      <c r="O820" s="33" t="s">
        <v>13</v>
      </c>
      <c r="P820" s="12">
        <v>0</v>
      </c>
      <c r="Q820" s="59" t="s">
        <v>498</v>
      </c>
      <c r="R820" s="59"/>
      <c r="T820" s="8">
        <f t="shared" si="55"/>
        <v>1</v>
      </c>
      <c r="U820" s="17">
        <f t="shared" si="56"/>
        <v>0</v>
      </c>
      <c r="V820" s="17"/>
      <c r="W820" s="19" t="str">
        <f t="shared" si="57"/>
        <v>CPP_007562</v>
      </c>
      <c r="X820" s="8">
        <f>_xlfn.COUNTIFS($L$2:$L50034,W820)</f>
        <v>1</v>
      </c>
    </row>
    <row r="821" spans="10:24" ht="13.5">
      <c r="J821" s="78">
        <v>2014</v>
      </c>
      <c r="K821" s="81" t="s">
        <v>4</v>
      </c>
      <c r="L821" s="65" t="s">
        <v>1185</v>
      </c>
      <c r="M821" s="24">
        <v>999</v>
      </c>
      <c r="N821" s="52" t="s">
        <v>25</v>
      </c>
      <c r="O821" s="33" t="s">
        <v>13</v>
      </c>
      <c r="P821" s="12">
        <v>0</v>
      </c>
      <c r="Q821" s="59" t="s">
        <v>1186</v>
      </c>
      <c r="R821" s="59"/>
      <c r="T821" s="8">
        <f t="shared" si="55"/>
        <v>1</v>
      </c>
      <c r="U821" s="17">
        <f t="shared" si="56"/>
        <v>0</v>
      </c>
      <c r="V821" s="17"/>
      <c r="W821" s="19" t="str">
        <f t="shared" si="57"/>
        <v>CPP_007563</v>
      </c>
      <c r="X821" s="8">
        <f>_xlfn.COUNTIFS($L$2:$L50035,W821)</f>
        <v>1</v>
      </c>
    </row>
    <row r="822" spans="10:24" ht="13.5">
      <c r="J822" s="78">
        <v>2014</v>
      </c>
      <c r="K822" s="81" t="s">
        <v>4</v>
      </c>
      <c r="L822" s="65" t="s">
        <v>1162</v>
      </c>
      <c r="M822" s="24">
        <v>999</v>
      </c>
      <c r="N822" s="52" t="s">
        <v>25</v>
      </c>
      <c r="O822" s="33" t="s">
        <v>13</v>
      </c>
      <c r="P822" s="12">
        <v>0</v>
      </c>
      <c r="Q822" s="59" t="s">
        <v>1163</v>
      </c>
      <c r="R822" s="59"/>
      <c r="T822" s="8">
        <f t="shared" si="55"/>
        <v>1</v>
      </c>
      <c r="U822" s="17">
        <f t="shared" si="56"/>
        <v>0</v>
      </c>
      <c r="V822" s="17"/>
      <c r="W822" s="19" t="str">
        <f t="shared" si="57"/>
        <v>CPP_007573</v>
      </c>
      <c r="X822" s="8">
        <f>_xlfn.COUNTIFS($L$2:$L50036,W822)</f>
        <v>1</v>
      </c>
    </row>
    <row r="823" spans="10:24" ht="13.5">
      <c r="J823" s="79">
        <v>2014</v>
      </c>
      <c r="K823" s="81" t="s">
        <v>4</v>
      </c>
      <c r="L823" s="65" t="s">
        <v>1459</v>
      </c>
      <c r="M823" s="24">
        <v>999</v>
      </c>
      <c r="N823" s="52" t="s">
        <v>25</v>
      </c>
      <c r="O823" s="33" t="s">
        <v>13</v>
      </c>
      <c r="P823" s="12">
        <v>0</v>
      </c>
      <c r="Q823" s="59" t="s">
        <v>1460</v>
      </c>
      <c r="R823" s="59"/>
      <c r="T823" s="8">
        <f t="shared" si="55"/>
        <v>1</v>
      </c>
      <c r="U823" s="17">
        <f t="shared" si="56"/>
        <v>0</v>
      </c>
      <c r="V823" s="17"/>
      <c r="W823" s="19" t="str">
        <f t="shared" si="57"/>
        <v>CPP_007574</v>
      </c>
      <c r="X823" s="8">
        <f>_xlfn.COUNTIFS($L$2:$L50037,W823)</f>
        <v>1</v>
      </c>
    </row>
    <row r="824" spans="10:24" ht="13.5">
      <c r="J824" s="78">
        <v>2014</v>
      </c>
      <c r="K824" s="81" t="s">
        <v>4</v>
      </c>
      <c r="L824" s="65" t="s">
        <v>1220</v>
      </c>
      <c r="M824" s="24">
        <v>999</v>
      </c>
      <c r="N824" s="52" t="s">
        <v>25</v>
      </c>
      <c r="O824" s="33" t="s">
        <v>13</v>
      </c>
      <c r="P824" s="12">
        <v>0</v>
      </c>
      <c r="Q824" s="59" t="s">
        <v>893</v>
      </c>
      <c r="R824" s="59"/>
      <c r="T824" s="8">
        <f t="shared" si="55"/>
        <v>1</v>
      </c>
      <c r="U824" s="17">
        <f t="shared" si="56"/>
        <v>0</v>
      </c>
      <c r="V824" s="17"/>
      <c r="W824" s="19" t="str">
        <f t="shared" si="57"/>
        <v>CPP_007575</v>
      </c>
      <c r="X824" s="8">
        <f>_xlfn.COUNTIFS($L$2:$L50038,W824)</f>
        <v>1</v>
      </c>
    </row>
    <row r="825" spans="10:24" ht="13.5">
      <c r="J825" s="78">
        <v>2014</v>
      </c>
      <c r="K825" s="81" t="s">
        <v>4</v>
      </c>
      <c r="L825" s="65" t="s">
        <v>1219</v>
      </c>
      <c r="M825" s="24">
        <v>999</v>
      </c>
      <c r="N825" s="52" t="s">
        <v>25</v>
      </c>
      <c r="O825" s="33" t="s">
        <v>13</v>
      </c>
      <c r="P825" s="12">
        <v>0</v>
      </c>
      <c r="Q825" s="59" t="s">
        <v>893</v>
      </c>
      <c r="R825" s="59"/>
      <c r="T825" s="8">
        <f t="shared" si="55"/>
        <v>1</v>
      </c>
      <c r="U825" s="17">
        <f t="shared" si="56"/>
        <v>0</v>
      </c>
      <c r="V825" s="17"/>
      <c r="W825" s="19" t="str">
        <f t="shared" si="57"/>
        <v>CPP_007576</v>
      </c>
      <c r="X825" s="8">
        <f>_xlfn.COUNTIFS($L$2:$L50039,W825)</f>
        <v>1</v>
      </c>
    </row>
    <row r="826" spans="10:24" ht="13.5">
      <c r="J826" s="78">
        <v>2014</v>
      </c>
      <c r="K826" s="81" t="s">
        <v>4</v>
      </c>
      <c r="L826" s="65" t="s">
        <v>1179</v>
      </c>
      <c r="M826" s="24">
        <v>999</v>
      </c>
      <c r="N826" s="52" t="s">
        <v>25</v>
      </c>
      <c r="O826" s="33" t="s">
        <v>13</v>
      </c>
      <c r="P826" s="12">
        <v>0</v>
      </c>
      <c r="Q826" s="59" t="s">
        <v>1170</v>
      </c>
      <c r="R826" s="59"/>
      <c r="T826" s="8">
        <f t="shared" si="55"/>
        <v>1</v>
      </c>
      <c r="U826" s="17">
        <f t="shared" si="56"/>
        <v>0</v>
      </c>
      <c r="V826" s="17"/>
      <c r="W826" s="19" t="str">
        <f t="shared" si="57"/>
        <v>CPP_007577</v>
      </c>
      <c r="X826" s="8">
        <f>_xlfn.COUNTIFS($L$2:$L50040,W826)</f>
        <v>1</v>
      </c>
    </row>
    <row r="827" spans="10:24" ht="13.5">
      <c r="J827" s="78">
        <v>2014</v>
      </c>
      <c r="K827" s="81" t="s">
        <v>4</v>
      </c>
      <c r="L827" s="65" t="s">
        <v>1302</v>
      </c>
      <c r="M827" s="24">
        <v>999</v>
      </c>
      <c r="N827" s="52" t="s">
        <v>25</v>
      </c>
      <c r="O827" s="33" t="s">
        <v>13</v>
      </c>
      <c r="P827" s="12">
        <v>0</v>
      </c>
      <c r="Q827" s="59" t="s">
        <v>498</v>
      </c>
      <c r="R827" s="59"/>
      <c r="T827" s="8">
        <f t="shared" si="55"/>
        <v>1</v>
      </c>
      <c r="U827" s="17">
        <f t="shared" si="56"/>
        <v>0</v>
      </c>
      <c r="V827" s="17"/>
      <c r="W827" s="19" t="str">
        <f t="shared" si="57"/>
        <v>CPP_007578</v>
      </c>
      <c r="X827" s="8">
        <f>_xlfn.COUNTIFS($L$2:$L50041,W827)</f>
        <v>1</v>
      </c>
    </row>
    <row r="828" spans="10:24" ht="13.5">
      <c r="J828" s="78">
        <v>2014</v>
      </c>
      <c r="K828" s="81" t="s">
        <v>4</v>
      </c>
      <c r="L828" s="65" t="s">
        <v>1232</v>
      </c>
      <c r="M828" s="24">
        <v>999</v>
      </c>
      <c r="N828" s="52" t="s">
        <v>25</v>
      </c>
      <c r="O828" s="33" t="s">
        <v>13</v>
      </c>
      <c r="P828" s="12">
        <v>0</v>
      </c>
      <c r="Q828" s="59" t="s">
        <v>974</v>
      </c>
      <c r="R828" s="59"/>
      <c r="T828" s="8">
        <f t="shared" si="55"/>
        <v>1</v>
      </c>
      <c r="U828" s="17">
        <f t="shared" si="56"/>
        <v>0</v>
      </c>
      <c r="V828" s="17"/>
      <c r="W828" s="19" t="str">
        <f t="shared" si="57"/>
        <v>CPP_007579</v>
      </c>
      <c r="X828" s="8">
        <f>_xlfn.COUNTIFS($L$2:$L50042,W828)</f>
        <v>1</v>
      </c>
    </row>
    <row r="829" spans="10:24" ht="13.5">
      <c r="J829" s="74">
        <v>2014</v>
      </c>
      <c r="K829" s="81" t="s">
        <v>4</v>
      </c>
      <c r="L829" s="65" t="s">
        <v>665</v>
      </c>
      <c r="M829" s="24">
        <v>10000</v>
      </c>
      <c r="N829" s="52" t="s">
        <v>25</v>
      </c>
      <c r="O829" s="33" t="s">
        <v>13</v>
      </c>
      <c r="P829" s="12">
        <v>0</v>
      </c>
      <c r="Q829" s="59" t="s">
        <v>498</v>
      </c>
      <c r="R829" s="59"/>
      <c r="T829" s="8">
        <f t="shared" si="55"/>
        <v>1</v>
      </c>
      <c r="U829" s="17">
        <f t="shared" si="56"/>
        <v>0</v>
      </c>
      <c r="V829" s="17"/>
      <c r="W829" s="19" t="str">
        <f t="shared" si="57"/>
        <v>CPP_007580</v>
      </c>
      <c r="X829" s="8">
        <f>_xlfn.COUNTIFS($L$2:$L50043,W829)</f>
        <v>1</v>
      </c>
    </row>
    <row r="830" spans="10:24" ht="13.5">
      <c r="J830" s="74">
        <v>2014</v>
      </c>
      <c r="K830" s="81" t="s">
        <v>4</v>
      </c>
      <c r="L830" s="65" t="s">
        <v>207</v>
      </c>
      <c r="M830" s="24">
        <v>23102</v>
      </c>
      <c r="N830" s="52" t="s">
        <v>25</v>
      </c>
      <c r="O830" s="63" t="s">
        <v>13</v>
      </c>
      <c r="P830" s="62">
        <v>0</v>
      </c>
      <c r="Q830" s="59" t="s">
        <v>1146</v>
      </c>
      <c r="R830" s="59"/>
      <c r="T830" s="8">
        <f t="shared" si="55"/>
        <v>1</v>
      </c>
      <c r="U830" s="17">
        <f t="shared" si="56"/>
        <v>0</v>
      </c>
      <c r="V830" s="17"/>
      <c r="W830" s="19" t="str">
        <f t="shared" si="57"/>
        <v>CPP_007581</v>
      </c>
      <c r="X830" s="8">
        <f>_xlfn.COUNTIFS($L$2:$L50044,W830)</f>
        <v>1</v>
      </c>
    </row>
    <row r="831" spans="10:24" ht="13.5">
      <c r="J831" s="75">
        <v>2014</v>
      </c>
      <c r="K831" s="19" t="s">
        <v>4</v>
      </c>
      <c r="L831" s="86" t="s">
        <v>208</v>
      </c>
      <c r="M831" s="24">
        <v>30265</v>
      </c>
      <c r="N831" s="13" t="s">
        <v>25</v>
      </c>
      <c r="O831" s="54" t="s">
        <v>13</v>
      </c>
      <c r="P831" s="12">
        <v>0</v>
      </c>
      <c r="Q831" s="59"/>
      <c r="R831" s="59"/>
      <c r="T831" s="8">
        <f t="shared" si="55"/>
        <v>1</v>
      </c>
      <c r="U831" s="17">
        <f t="shared" si="56"/>
        <v>0</v>
      </c>
      <c r="V831" s="17"/>
      <c r="W831" s="19" t="str">
        <f t="shared" si="57"/>
        <v>CPP_007583</v>
      </c>
      <c r="X831" s="8">
        <f>_xlfn.COUNTIFS($L$2:$L50045,W831)</f>
        <v>1</v>
      </c>
    </row>
    <row r="832" spans="10:24" ht="13.5">
      <c r="J832" s="74">
        <v>2014</v>
      </c>
      <c r="K832" s="81" t="s">
        <v>4</v>
      </c>
      <c r="L832" s="65" t="s">
        <v>209</v>
      </c>
      <c r="M832" s="24">
        <v>19712</v>
      </c>
      <c r="N832" s="52" t="s">
        <v>25</v>
      </c>
      <c r="O832" s="63" t="s">
        <v>13</v>
      </c>
      <c r="P832" s="62">
        <v>0</v>
      </c>
      <c r="Q832" s="59" t="s">
        <v>1152</v>
      </c>
      <c r="R832" s="59"/>
      <c r="T832" s="8">
        <f t="shared" si="55"/>
        <v>1</v>
      </c>
      <c r="U832" s="17">
        <f t="shared" si="56"/>
        <v>0</v>
      </c>
      <c r="V832" s="17"/>
      <c r="W832" s="19" t="str">
        <f t="shared" si="57"/>
        <v>CPP_007587</v>
      </c>
      <c r="X832" s="8">
        <f>_xlfn.COUNTIFS($L$2:$L50046,W832)</f>
        <v>1</v>
      </c>
    </row>
    <row r="833" spans="10:24" ht="13.5">
      <c r="J833" s="74">
        <v>2014</v>
      </c>
      <c r="K833" s="81" t="s">
        <v>4</v>
      </c>
      <c r="L833" s="65" t="s">
        <v>249</v>
      </c>
      <c r="M833" s="24">
        <v>30447</v>
      </c>
      <c r="N833" s="52" t="s">
        <v>25</v>
      </c>
      <c r="O833" s="63" t="s">
        <v>13</v>
      </c>
      <c r="P833" s="62">
        <v>0</v>
      </c>
      <c r="Q833" s="59" t="s">
        <v>1555</v>
      </c>
      <c r="R833" s="59"/>
      <c r="T833" s="8">
        <f t="shared" si="55"/>
        <v>1</v>
      </c>
      <c r="U833" s="17">
        <f t="shared" si="56"/>
        <v>0</v>
      </c>
      <c r="V833" s="17"/>
      <c r="W833" s="19" t="str">
        <f t="shared" si="57"/>
        <v>CPP_007592</v>
      </c>
      <c r="X833" s="8">
        <f>_xlfn.COUNTIFS($L$2:$L50047,W833)</f>
        <v>1</v>
      </c>
    </row>
    <row r="834" spans="10:24" ht="13.5">
      <c r="J834" s="78">
        <v>2014</v>
      </c>
      <c r="K834" s="81" t="s">
        <v>4</v>
      </c>
      <c r="L834" s="65" t="s">
        <v>1165</v>
      </c>
      <c r="M834" s="24">
        <v>999</v>
      </c>
      <c r="N834" s="52" t="s">
        <v>25</v>
      </c>
      <c r="O834" s="33" t="s">
        <v>13</v>
      </c>
      <c r="P834" s="12">
        <v>0</v>
      </c>
      <c r="Q834" s="59" t="s">
        <v>1146</v>
      </c>
      <c r="R834" s="59"/>
      <c r="T834" s="8">
        <f aca="true" t="shared" si="58" ref="T834:T897">IF(L834="",0,1)</f>
        <v>1</v>
      </c>
      <c r="U834" s="17">
        <f t="shared" si="56"/>
        <v>0</v>
      </c>
      <c r="V834" s="17"/>
      <c r="W834" s="19" t="str">
        <f t="shared" si="57"/>
        <v>CPP_007593</v>
      </c>
      <c r="X834" s="8">
        <f>_xlfn.COUNTIFS($L$2:$L50048,W834)</f>
        <v>1</v>
      </c>
    </row>
    <row r="835" spans="10:24" ht="13.5">
      <c r="J835" s="75">
        <v>2014</v>
      </c>
      <c r="K835" s="19" t="s">
        <v>4</v>
      </c>
      <c r="L835" s="86" t="s">
        <v>395</v>
      </c>
      <c r="M835" s="24">
        <v>6960</v>
      </c>
      <c r="N835" s="13" t="s">
        <v>25</v>
      </c>
      <c r="O835" s="54" t="s">
        <v>119</v>
      </c>
      <c r="P835" s="12">
        <v>1</v>
      </c>
      <c r="Q835" s="59"/>
      <c r="R835" s="59"/>
      <c r="T835" s="8">
        <f t="shared" si="58"/>
        <v>1</v>
      </c>
      <c r="U835" s="17">
        <f aca="true" t="shared" si="59" ref="U835:U898">IF(O835="NO",0,1)</f>
        <v>1</v>
      </c>
      <c r="V835" s="17"/>
      <c r="W835" s="19" t="str">
        <f t="shared" si="57"/>
        <v>CPP_007596</v>
      </c>
      <c r="X835" s="8">
        <f>_xlfn.COUNTIFS($L$2:$L50049,W835)</f>
        <v>1</v>
      </c>
    </row>
    <row r="836" spans="10:24" ht="13.5">
      <c r="J836" s="78">
        <v>2014</v>
      </c>
      <c r="K836" s="81" t="s">
        <v>4</v>
      </c>
      <c r="L836" s="65" t="s">
        <v>1229</v>
      </c>
      <c r="M836" s="24">
        <v>999</v>
      </c>
      <c r="N836" s="52" t="s">
        <v>25</v>
      </c>
      <c r="O836" s="33" t="s">
        <v>13</v>
      </c>
      <c r="P836" s="12">
        <v>0</v>
      </c>
      <c r="Q836" s="59" t="s">
        <v>895</v>
      </c>
      <c r="R836" s="59"/>
      <c r="T836" s="8">
        <f t="shared" si="58"/>
        <v>1</v>
      </c>
      <c r="U836" s="17">
        <f t="shared" si="59"/>
        <v>0</v>
      </c>
      <c r="V836" s="17"/>
      <c r="W836" s="19" t="str">
        <f t="shared" si="57"/>
        <v>CPP_007598</v>
      </c>
      <c r="X836" s="8">
        <f>_xlfn.COUNTIFS($L$2:$L50050,W836)</f>
        <v>1</v>
      </c>
    </row>
    <row r="837" spans="10:24" ht="13.5">
      <c r="J837" s="78">
        <v>2014</v>
      </c>
      <c r="K837" s="81" t="s">
        <v>4</v>
      </c>
      <c r="L837" s="65" t="s">
        <v>1166</v>
      </c>
      <c r="M837" s="24">
        <v>999</v>
      </c>
      <c r="N837" s="52" t="s">
        <v>25</v>
      </c>
      <c r="O837" s="33" t="s">
        <v>13</v>
      </c>
      <c r="P837" s="12">
        <v>0</v>
      </c>
      <c r="Q837" s="59" t="s">
        <v>952</v>
      </c>
      <c r="R837" s="59"/>
      <c r="T837" s="8">
        <f t="shared" si="58"/>
        <v>1</v>
      </c>
      <c r="U837" s="17">
        <f t="shared" si="59"/>
        <v>0</v>
      </c>
      <c r="V837" s="17"/>
      <c r="W837" s="19" t="str">
        <f t="shared" si="57"/>
        <v>CPP_007600</v>
      </c>
      <c r="X837" s="8">
        <f>_xlfn.COUNTIFS($L$2:$L50051,W837)</f>
        <v>1</v>
      </c>
    </row>
    <row r="838" spans="10:24" ht="13.5">
      <c r="J838" s="78">
        <v>2014</v>
      </c>
      <c r="K838" s="81" t="s">
        <v>4</v>
      </c>
      <c r="L838" s="65" t="s">
        <v>1189</v>
      </c>
      <c r="M838" s="24">
        <v>999</v>
      </c>
      <c r="N838" s="52" t="s">
        <v>25</v>
      </c>
      <c r="O838" s="33" t="s">
        <v>13</v>
      </c>
      <c r="P838" s="12">
        <v>0</v>
      </c>
      <c r="Q838" s="59" t="s">
        <v>952</v>
      </c>
      <c r="R838" s="59"/>
      <c r="T838" s="8">
        <f t="shared" si="58"/>
        <v>1</v>
      </c>
      <c r="U838" s="17">
        <f t="shared" si="59"/>
        <v>0</v>
      </c>
      <c r="V838" s="17"/>
      <c r="W838" s="19" t="str">
        <f t="shared" si="57"/>
        <v>CPP_007601</v>
      </c>
      <c r="X838" s="8">
        <f>_xlfn.COUNTIFS($L$2:$L50052,W838)</f>
        <v>1</v>
      </c>
    </row>
    <row r="839" spans="10:24" ht="13.5">
      <c r="J839" s="78">
        <v>2014</v>
      </c>
      <c r="K839" s="81" t="s">
        <v>4</v>
      </c>
      <c r="L839" s="65" t="s">
        <v>1227</v>
      </c>
      <c r="M839" s="24">
        <v>999</v>
      </c>
      <c r="N839" s="52" t="s">
        <v>25</v>
      </c>
      <c r="O839" s="33" t="s">
        <v>13</v>
      </c>
      <c r="P839" s="12">
        <v>0</v>
      </c>
      <c r="Q839" s="59" t="s">
        <v>895</v>
      </c>
      <c r="R839" s="59"/>
      <c r="T839" s="8">
        <f t="shared" si="58"/>
        <v>1</v>
      </c>
      <c r="U839" s="17">
        <f t="shared" si="59"/>
        <v>0</v>
      </c>
      <c r="V839" s="17"/>
      <c r="W839" s="19" t="str">
        <f t="shared" si="57"/>
        <v>CPP_007602</v>
      </c>
      <c r="X839" s="8">
        <f>_xlfn.COUNTIFS($L$2:$L50053,W839)</f>
        <v>1</v>
      </c>
    </row>
    <row r="840" spans="10:24" ht="13.5">
      <c r="J840" s="78">
        <v>2014</v>
      </c>
      <c r="K840" s="81" t="s">
        <v>4</v>
      </c>
      <c r="L840" s="65" t="s">
        <v>1239</v>
      </c>
      <c r="M840" s="24">
        <v>999</v>
      </c>
      <c r="N840" s="52" t="s">
        <v>25</v>
      </c>
      <c r="O840" s="33" t="s">
        <v>13</v>
      </c>
      <c r="P840" s="12">
        <v>0</v>
      </c>
      <c r="Q840" s="59" t="s">
        <v>895</v>
      </c>
      <c r="R840" s="59"/>
      <c r="T840" s="8">
        <f t="shared" si="58"/>
        <v>1</v>
      </c>
      <c r="U840" s="17">
        <f t="shared" si="59"/>
        <v>0</v>
      </c>
      <c r="V840" s="17"/>
      <c r="W840" s="19" t="str">
        <f t="shared" si="57"/>
        <v>CPP_007607</v>
      </c>
      <c r="X840" s="8">
        <f>_xlfn.COUNTIFS($L$2:$L50054,W840)</f>
        <v>1</v>
      </c>
    </row>
    <row r="841" spans="10:24" ht="13.5">
      <c r="J841" s="78">
        <v>2014</v>
      </c>
      <c r="K841" s="81" t="s">
        <v>4</v>
      </c>
      <c r="L841" s="65" t="s">
        <v>1167</v>
      </c>
      <c r="M841" s="24">
        <v>999</v>
      </c>
      <c r="N841" s="52" t="s">
        <v>25</v>
      </c>
      <c r="O841" s="33" t="s">
        <v>13</v>
      </c>
      <c r="P841" s="12">
        <v>0</v>
      </c>
      <c r="Q841" s="59" t="s">
        <v>1168</v>
      </c>
      <c r="R841" s="59"/>
      <c r="T841" s="8">
        <f t="shared" si="58"/>
        <v>1</v>
      </c>
      <c r="U841" s="17">
        <f t="shared" si="59"/>
        <v>0</v>
      </c>
      <c r="V841" s="17"/>
      <c r="W841" s="19" t="str">
        <f t="shared" si="57"/>
        <v>CPP_007608</v>
      </c>
      <c r="X841" s="8">
        <f>_xlfn.COUNTIFS($L$2:$L50055,W841)</f>
        <v>1</v>
      </c>
    </row>
    <row r="842" spans="10:24" ht="13.5">
      <c r="J842" s="78">
        <v>2014</v>
      </c>
      <c r="K842" s="81" t="s">
        <v>4</v>
      </c>
      <c r="L842" s="65" t="s">
        <v>1242</v>
      </c>
      <c r="M842" s="24">
        <v>999</v>
      </c>
      <c r="N842" s="52" t="s">
        <v>25</v>
      </c>
      <c r="O842" s="33" t="s">
        <v>13</v>
      </c>
      <c r="P842" s="12">
        <v>0</v>
      </c>
      <c r="Q842" s="59" t="s">
        <v>1170</v>
      </c>
      <c r="R842" s="59"/>
      <c r="T842" s="8">
        <f t="shared" si="58"/>
        <v>1</v>
      </c>
      <c r="U842" s="17">
        <f t="shared" si="59"/>
        <v>0</v>
      </c>
      <c r="V842" s="17"/>
      <c r="W842" s="19" t="str">
        <f t="shared" si="57"/>
        <v>CPP_007609</v>
      </c>
      <c r="X842" s="8">
        <f>_xlfn.COUNTIFS($L$2:$L50056,W842)</f>
        <v>1</v>
      </c>
    </row>
    <row r="843" spans="10:24" ht="13.5">
      <c r="J843" s="75">
        <v>2014</v>
      </c>
      <c r="K843" s="19" t="s">
        <v>4</v>
      </c>
      <c r="L843" s="88" t="s">
        <v>392</v>
      </c>
      <c r="M843" s="24">
        <v>13723</v>
      </c>
      <c r="N843" s="13" t="s">
        <v>25</v>
      </c>
      <c r="O843" s="54" t="s">
        <v>13</v>
      </c>
      <c r="P843" s="12">
        <v>0</v>
      </c>
      <c r="Q843" s="59"/>
      <c r="R843" s="59"/>
      <c r="T843" s="8">
        <f t="shared" si="58"/>
        <v>1</v>
      </c>
      <c r="U843" s="17">
        <f t="shared" si="59"/>
        <v>0</v>
      </c>
      <c r="V843" s="17"/>
      <c r="W843" s="19" t="str">
        <f t="shared" si="57"/>
        <v>CPP_007610</v>
      </c>
      <c r="X843" s="8">
        <f>_xlfn.COUNTIFS($L$2:$L50057,W843)</f>
        <v>1</v>
      </c>
    </row>
    <row r="844" spans="10:24" ht="13.5">
      <c r="J844" s="78">
        <v>2014</v>
      </c>
      <c r="K844" s="81" t="s">
        <v>4</v>
      </c>
      <c r="L844" s="65" t="s">
        <v>1225</v>
      </c>
      <c r="M844" s="24">
        <v>999</v>
      </c>
      <c r="N844" s="52" t="s">
        <v>25</v>
      </c>
      <c r="O844" s="33" t="s">
        <v>13</v>
      </c>
      <c r="P844" s="12">
        <v>0</v>
      </c>
      <c r="Q844" s="59" t="s">
        <v>1146</v>
      </c>
      <c r="R844" s="59"/>
      <c r="T844" s="8">
        <f t="shared" si="58"/>
        <v>1</v>
      </c>
      <c r="U844" s="17">
        <f t="shared" si="59"/>
        <v>0</v>
      </c>
      <c r="V844" s="17"/>
      <c r="W844" s="19" t="str">
        <f t="shared" si="57"/>
        <v>CPP_007611</v>
      </c>
      <c r="X844" s="8">
        <f>_xlfn.COUNTIFS($L$2:$L50058,W844)</f>
        <v>1</v>
      </c>
    </row>
    <row r="845" spans="10:24" ht="13.5">
      <c r="J845" s="78">
        <v>2014</v>
      </c>
      <c r="K845" s="81" t="s">
        <v>4</v>
      </c>
      <c r="L845" s="65" t="s">
        <v>1243</v>
      </c>
      <c r="M845" s="24">
        <v>999</v>
      </c>
      <c r="N845" s="52" t="s">
        <v>25</v>
      </c>
      <c r="O845" s="33" t="s">
        <v>13</v>
      </c>
      <c r="P845" s="12">
        <v>0</v>
      </c>
      <c r="Q845" s="59" t="s">
        <v>1170</v>
      </c>
      <c r="R845" s="59"/>
      <c r="T845" s="8">
        <f t="shared" si="58"/>
        <v>1</v>
      </c>
      <c r="U845" s="17">
        <f t="shared" si="59"/>
        <v>0</v>
      </c>
      <c r="V845" s="17"/>
      <c r="W845" s="19" t="str">
        <f t="shared" si="57"/>
        <v>CPP_007612</v>
      </c>
      <c r="X845" s="8">
        <f>_xlfn.COUNTIFS($L$2:$L50059,W845)</f>
        <v>1</v>
      </c>
    </row>
    <row r="846" spans="10:24" ht="13.5">
      <c r="J846" s="78">
        <v>2014</v>
      </c>
      <c r="K846" s="81" t="s">
        <v>4</v>
      </c>
      <c r="L846" s="65" t="s">
        <v>1244</v>
      </c>
      <c r="M846" s="24">
        <v>999</v>
      </c>
      <c r="N846" s="52" t="s">
        <v>25</v>
      </c>
      <c r="O846" s="33" t="s">
        <v>13</v>
      </c>
      <c r="P846" s="12">
        <v>0</v>
      </c>
      <c r="Q846" s="59" t="s">
        <v>1170</v>
      </c>
      <c r="R846" s="59"/>
      <c r="T846" s="8">
        <f t="shared" si="58"/>
        <v>1</v>
      </c>
      <c r="U846" s="17">
        <f t="shared" si="59"/>
        <v>0</v>
      </c>
      <c r="V846" s="17"/>
      <c r="W846" s="19" t="str">
        <f t="shared" si="57"/>
        <v>CPP_007613</v>
      </c>
      <c r="X846" s="8">
        <f>_xlfn.COUNTIFS($L$2:$L50060,W846)</f>
        <v>1</v>
      </c>
    </row>
    <row r="847" spans="10:24" ht="13.5">
      <c r="J847" s="78">
        <v>2014</v>
      </c>
      <c r="K847" s="81" t="s">
        <v>4</v>
      </c>
      <c r="L847" s="65" t="s">
        <v>1169</v>
      </c>
      <c r="M847" s="24">
        <v>999</v>
      </c>
      <c r="N847" s="52" t="s">
        <v>25</v>
      </c>
      <c r="O847" s="33" t="s">
        <v>13</v>
      </c>
      <c r="P847" s="12">
        <v>0</v>
      </c>
      <c r="Q847" s="59" t="s">
        <v>1170</v>
      </c>
      <c r="R847" s="59"/>
      <c r="T847" s="8">
        <f t="shared" si="58"/>
        <v>1</v>
      </c>
      <c r="U847" s="17">
        <f t="shared" si="59"/>
        <v>0</v>
      </c>
      <c r="V847" s="17"/>
      <c r="W847" s="19" t="str">
        <f t="shared" si="57"/>
        <v>CPP_007614</v>
      </c>
      <c r="X847" s="8">
        <f>_xlfn.COUNTIFS($L$2:$L50061,W847)</f>
        <v>1</v>
      </c>
    </row>
    <row r="848" spans="10:24" ht="13.5">
      <c r="J848" s="78">
        <v>2014</v>
      </c>
      <c r="K848" s="81" t="s">
        <v>4</v>
      </c>
      <c r="L848" s="65" t="s">
        <v>1197</v>
      </c>
      <c r="M848" s="24">
        <v>999</v>
      </c>
      <c r="N848" s="52" t="s">
        <v>25</v>
      </c>
      <c r="O848" s="33" t="s">
        <v>13</v>
      </c>
      <c r="P848" s="12">
        <v>0</v>
      </c>
      <c r="Q848" s="59" t="s">
        <v>1198</v>
      </c>
      <c r="R848" s="59"/>
      <c r="T848" s="8">
        <f t="shared" si="58"/>
        <v>1</v>
      </c>
      <c r="U848" s="17">
        <f t="shared" si="59"/>
        <v>0</v>
      </c>
      <c r="V848" s="17"/>
      <c r="W848" s="19" t="str">
        <f t="shared" si="57"/>
        <v>CPP_007615</v>
      </c>
      <c r="X848" s="8">
        <f>_xlfn.COUNTIFS($L$2:$L50062,W848)</f>
        <v>1</v>
      </c>
    </row>
    <row r="849" spans="10:24" ht="13.5">
      <c r="J849" s="78">
        <v>2014</v>
      </c>
      <c r="K849" s="81" t="s">
        <v>4</v>
      </c>
      <c r="L849" s="65" t="s">
        <v>1066</v>
      </c>
      <c r="M849" s="24">
        <v>999</v>
      </c>
      <c r="N849" s="52" t="s">
        <v>25</v>
      </c>
      <c r="O849" s="33" t="s">
        <v>13</v>
      </c>
      <c r="P849" s="12">
        <v>0</v>
      </c>
      <c r="Q849" s="59" t="s">
        <v>1067</v>
      </c>
      <c r="R849" s="59"/>
      <c r="T849" s="8">
        <f t="shared" si="58"/>
        <v>1</v>
      </c>
      <c r="U849" s="17">
        <f t="shared" si="59"/>
        <v>0</v>
      </c>
      <c r="V849" s="17"/>
      <c r="W849" s="19" t="str">
        <f t="shared" si="57"/>
        <v>CPP_007616</v>
      </c>
      <c r="X849" s="8">
        <f>_xlfn.COUNTIFS($L$2:$L50063,W849)</f>
        <v>1</v>
      </c>
    </row>
    <row r="850" spans="10:24" ht="13.5">
      <c r="J850" s="75">
        <v>2014</v>
      </c>
      <c r="K850" s="19" t="s">
        <v>4</v>
      </c>
      <c r="L850" s="86" t="s">
        <v>250</v>
      </c>
      <c r="M850" s="24">
        <v>9973</v>
      </c>
      <c r="N850" s="13" t="s">
        <v>25</v>
      </c>
      <c r="O850" s="54" t="s">
        <v>13</v>
      </c>
      <c r="P850" s="12">
        <v>0</v>
      </c>
      <c r="Q850" s="59"/>
      <c r="R850" s="59"/>
      <c r="T850" s="8">
        <f t="shared" si="58"/>
        <v>1</v>
      </c>
      <c r="U850" s="17">
        <f t="shared" si="59"/>
        <v>0</v>
      </c>
      <c r="V850" s="17"/>
      <c r="W850" s="19" t="str">
        <f t="shared" si="57"/>
        <v>CPP_007617</v>
      </c>
      <c r="X850" s="8">
        <f>_xlfn.COUNTIFS($L$2:$L50064,W850)</f>
        <v>1</v>
      </c>
    </row>
    <row r="851" spans="10:24" ht="13.5">
      <c r="J851" s="78">
        <v>2014</v>
      </c>
      <c r="K851" s="81" t="s">
        <v>4</v>
      </c>
      <c r="L851" s="65" t="s">
        <v>1245</v>
      </c>
      <c r="M851" s="24">
        <v>999</v>
      </c>
      <c r="N851" s="52" t="s">
        <v>25</v>
      </c>
      <c r="O851" s="33" t="s">
        <v>13</v>
      </c>
      <c r="P851" s="12">
        <v>0</v>
      </c>
      <c r="Q851" s="59" t="s">
        <v>699</v>
      </c>
      <c r="R851" s="59"/>
      <c r="T851" s="8">
        <f t="shared" si="58"/>
        <v>1</v>
      </c>
      <c r="U851" s="17">
        <f t="shared" si="59"/>
        <v>0</v>
      </c>
      <c r="V851" s="17"/>
      <c r="W851" s="19" t="str">
        <f t="shared" si="57"/>
        <v>CPP_007618</v>
      </c>
      <c r="X851" s="8">
        <f>_xlfn.COUNTIFS($L$2:$L50065,W851)</f>
        <v>1</v>
      </c>
    </row>
    <row r="852" spans="10:24" ht="13.5">
      <c r="J852" s="78">
        <v>2014</v>
      </c>
      <c r="K852" s="81" t="s">
        <v>4</v>
      </c>
      <c r="L852" s="65" t="s">
        <v>1191</v>
      </c>
      <c r="M852" s="24">
        <v>999</v>
      </c>
      <c r="N852" s="52" t="s">
        <v>25</v>
      </c>
      <c r="O852" s="33" t="s">
        <v>13</v>
      </c>
      <c r="P852" s="12">
        <v>0</v>
      </c>
      <c r="Q852" s="59" t="s">
        <v>1192</v>
      </c>
      <c r="R852" s="59"/>
      <c r="T852" s="8">
        <f t="shared" si="58"/>
        <v>1</v>
      </c>
      <c r="U852" s="17">
        <f t="shared" si="59"/>
        <v>0</v>
      </c>
      <c r="V852" s="17"/>
      <c r="W852" s="19" t="str">
        <f t="shared" si="57"/>
        <v>CPP_007619</v>
      </c>
      <c r="X852" s="8">
        <f>_xlfn.COUNTIFS($L$2:$L50066,W852)</f>
        <v>1</v>
      </c>
    </row>
    <row r="853" spans="10:24" ht="13.5">
      <c r="J853" s="78">
        <v>2014</v>
      </c>
      <c r="K853" s="81" t="s">
        <v>4</v>
      </c>
      <c r="L853" s="65" t="s">
        <v>1241</v>
      </c>
      <c r="M853" s="24">
        <v>999</v>
      </c>
      <c r="N853" s="52" t="s">
        <v>25</v>
      </c>
      <c r="O853" s="33" t="s">
        <v>13</v>
      </c>
      <c r="P853" s="12">
        <v>0</v>
      </c>
      <c r="Q853" s="59" t="s">
        <v>1170</v>
      </c>
      <c r="R853" s="59"/>
      <c r="T853" s="8">
        <f t="shared" si="58"/>
        <v>1</v>
      </c>
      <c r="U853" s="17">
        <f t="shared" si="59"/>
        <v>0</v>
      </c>
      <c r="V853" s="17"/>
      <c r="W853" s="19" t="str">
        <f aca="true" t="shared" si="60" ref="W853:W916">L853</f>
        <v>CPP_007620</v>
      </c>
      <c r="X853" s="8">
        <f>_xlfn.COUNTIFS($L$2:$L50067,W853)</f>
        <v>1</v>
      </c>
    </row>
    <row r="854" spans="10:24" ht="13.5">
      <c r="J854" s="78">
        <v>2014</v>
      </c>
      <c r="K854" s="81" t="s">
        <v>4</v>
      </c>
      <c r="L854" s="65" t="s">
        <v>1111</v>
      </c>
      <c r="M854" s="24">
        <v>999</v>
      </c>
      <c r="N854" s="52" t="s">
        <v>25</v>
      </c>
      <c r="O854" s="33" t="s">
        <v>13</v>
      </c>
      <c r="P854" s="12">
        <v>0</v>
      </c>
      <c r="Q854" s="59" t="s">
        <v>609</v>
      </c>
      <c r="R854" s="59"/>
      <c r="T854" s="8">
        <f t="shared" si="58"/>
        <v>1</v>
      </c>
      <c r="U854" s="17">
        <f t="shared" si="59"/>
        <v>0</v>
      </c>
      <c r="V854" s="17"/>
      <c r="W854" s="19" t="str">
        <f t="shared" si="60"/>
        <v>CPP_007621</v>
      </c>
      <c r="X854" s="8">
        <f>_xlfn.COUNTIFS($L$2:$L50068,W854)</f>
        <v>1</v>
      </c>
    </row>
    <row r="855" spans="10:24" ht="13.5">
      <c r="J855" s="78">
        <v>2014</v>
      </c>
      <c r="K855" s="81" t="s">
        <v>4</v>
      </c>
      <c r="L855" s="65" t="s">
        <v>1240</v>
      </c>
      <c r="M855" s="24">
        <v>999</v>
      </c>
      <c r="N855" s="52" t="s">
        <v>25</v>
      </c>
      <c r="O855" s="33" t="s">
        <v>13</v>
      </c>
      <c r="P855" s="12">
        <v>0</v>
      </c>
      <c r="Q855" s="59" t="s">
        <v>1170</v>
      </c>
      <c r="R855" s="59"/>
      <c r="T855" s="8">
        <f t="shared" si="58"/>
        <v>1</v>
      </c>
      <c r="U855" s="17">
        <f t="shared" si="59"/>
        <v>0</v>
      </c>
      <c r="V855" s="17"/>
      <c r="W855" s="19" t="str">
        <f t="shared" si="60"/>
        <v>CPP_007623</v>
      </c>
      <c r="X855" s="8">
        <f>_xlfn.COUNTIFS($L$2:$L50069,W855)</f>
        <v>1</v>
      </c>
    </row>
    <row r="856" spans="10:24" ht="13.5">
      <c r="J856" s="78">
        <v>2014</v>
      </c>
      <c r="K856" s="81" t="s">
        <v>4</v>
      </c>
      <c r="L856" s="65" t="s">
        <v>1171</v>
      </c>
      <c r="M856" s="24">
        <v>999</v>
      </c>
      <c r="N856" s="52" t="s">
        <v>25</v>
      </c>
      <c r="O856" s="33" t="s">
        <v>13</v>
      </c>
      <c r="P856" s="12">
        <v>0</v>
      </c>
      <c r="Q856" s="59" t="s">
        <v>483</v>
      </c>
      <c r="R856" s="59"/>
      <c r="T856" s="8">
        <f t="shared" si="58"/>
        <v>1</v>
      </c>
      <c r="U856" s="17">
        <f t="shared" si="59"/>
        <v>0</v>
      </c>
      <c r="V856" s="17"/>
      <c r="W856" s="19" t="str">
        <f t="shared" si="60"/>
        <v>CPP_007624</v>
      </c>
      <c r="X856" s="8">
        <f>_xlfn.COUNTIFS($L$2:$L50070,W856)</f>
        <v>1</v>
      </c>
    </row>
    <row r="857" spans="10:24" ht="13.5">
      <c r="J857" s="78">
        <v>2014</v>
      </c>
      <c r="K857" s="81" t="s">
        <v>4</v>
      </c>
      <c r="L857" s="65" t="s">
        <v>1238</v>
      </c>
      <c r="M857" s="24">
        <v>999</v>
      </c>
      <c r="N857" s="52" t="s">
        <v>25</v>
      </c>
      <c r="O857" s="33" t="s">
        <v>13</v>
      </c>
      <c r="P857" s="12">
        <v>0</v>
      </c>
      <c r="Q857" s="59" t="s">
        <v>895</v>
      </c>
      <c r="R857" s="59"/>
      <c r="T857" s="8">
        <f t="shared" si="58"/>
        <v>1</v>
      </c>
      <c r="U857" s="17">
        <f t="shared" si="59"/>
        <v>0</v>
      </c>
      <c r="V857" s="17"/>
      <c r="W857" s="19" t="str">
        <f t="shared" si="60"/>
        <v>CPP_007625</v>
      </c>
      <c r="X857" s="8">
        <f>_xlfn.COUNTIFS($L$2:$L50071,W857)</f>
        <v>1</v>
      </c>
    </row>
    <row r="858" spans="10:24" ht="13.5">
      <c r="J858" s="78">
        <v>2014</v>
      </c>
      <c r="K858" s="81" t="s">
        <v>4</v>
      </c>
      <c r="L858" s="65" t="s">
        <v>1112</v>
      </c>
      <c r="M858" s="24">
        <v>999</v>
      </c>
      <c r="N858" s="52" t="s">
        <v>25</v>
      </c>
      <c r="O858" s="33" t="s">
        <v>13</v>
      </c>
      <c r="P858" s="12">
        <v>0</v>
      </c>
      <c r="Q858" s="59" t="s">
        <v>1113</v>
      </c>
      <c r="R858" s="59"/>
      <c r="T858" s="8">
        <f t="shared" si="58"/>
        <v>1</v>
      </c>
      <c r="U858" s="17">
        <f t="shared" si="59"/>
        <v>0</v>
      </c>
      <c r="V858" s="17"/>
      <c r="W858" s="19" t="str">
        <f t="shared" si="60"/>
        <v>CPP_007627</v>
      </c>
      <c r="X858" s="8">
        <f>_xlfn.COUNTIFS($L$2:$L50072,W858)</f>
        <v>1</v>
      </c>
    </row>
    <row r="859" spans="10:24" ht="13.5">
      <c r="J859" s="79">
        <v>2014</v>
      </c>
      <c r="K859" s="81" t="s">
        <v>4</v>
      </c>
      <c r="L859" s="65" t="s">
        <v>666</v>
      </c>
      <c r="M859" s="24">
        <v>18736</v>
      </c>
      <c r="N859" s="52" t="s">
        <v>25</v>
      </c>
      <c r="O859" s="33" t="s">
        <v>119</v>
      </c>
      <c r="P859" s="12" t="s">
        <v>812</v>
      </c>
      <c r="Q859" s="59" t="s">
        <v>590</v>
      </c>
      <c r="R859" s="59"/>
      <c r="T859" s="8">
        <f t="shared" si="58"/>
        <v>1</v>
      </c>
      <c r="U859" s="17">
        <f t="shared" si="59"/>
        <v>1</v>
      </c>
      <c r="V859" s="17"/>
      <c r="W859" s="19" t="str">
        <f t="shared" si="60"/>
        <v>CPP_007628</v>
      </c>
      <c r="X859" s="8">
        <f>_xlfn.COUNTIFS($L$2:$L50073,W859)</f>
        <v>1</v>
      </c>
    </row>
    <row r="860" spans="10:24" ht="13.5">
      <c r="J860" s="78">
        <v>2014</v>
      </c>
      <c r="K860" s="81" t="s">
        <v>4</v>
      </c>
      <c r="L860" s="65" t="s">
        <v>1190</v>
      </c>
      <c r="M860" s="24">
        <v>999</v>
      </c>
      <c r="N860" s="52" t="s">
        <v>25</v>
      </c>
      <c r="O860" s="33" t="s">
        <v>13</v>
      </c>
      <c r="P860" s="12">
        <v>0</v>
      </c>
      <c r="Q860" s="59" t="s">
        <v>662</v>
      </c>
      <c r="R860" s="59"/>
      <c r="T860" s="8">
        <f t="shared" si="58"/>
        <v>1</v>
      </c>
      <c r="U860" s="17">
        <f t="shared" si="59"/>
        <v>0</v>
      </c>
      <c r="V860" s="17"/>
      <c r="W860" s="19" t="str">
        <f t="shared" si="60"/>
        <v>CPP_007629</v>
      </c>
      <c r="X860" s="8">
        <f>_xlfn.COUNTIFS($L$2:$L50074,W860)</f>
        <v>1</v>
      </c>
    </row>
    <row r="861" spans="10:24" ht="13.5">
      <c r="J861" s="78">
        <v>2014</v>
      </c>
      <c r="K861" s="81" t="s">
        <v>4</v>
      </c>
      <c r="L861" s="65" t="s">
        <v>1231</v>
      </c>
      <c r="M861" s="24">
        <v>999</v>
      </c>
      <c r="N861" s="52" t="s">
        <v>25</v>
      </c>
      <c r="O861" s="33" t="s">
        <v>13</v>
      </c>
      <c r="P861" s="12">
        <v>0</v>
      </c>
      <c r="Q861" s="59" t="s">
        <v>662</v>
      </c>
      <c r="R861" s="59"/>
      <c r="T861" s="8">
        <f t="shared" si="58"/>
        <v>1</v>
      </c>
      <c r="U861" s="17">
        <f t="shared" si="59"/>
        <v>0</v>
      </c>
      <c r="V861" s="17"/>
      <c r="W861" s="19" t="str">
        <f t="shared" si="60"/>
        <v>CPP_007630</v>
      </c>
      <c r="X861" s="8">
        <f>_xlfn.COUNTIFS($L$2:$L50075,W861)</f>
        <v>1</v>
      </c>
    </row>
    <row r="862" spans="10:24" ht="13.5">
      <c r="J862" s="78">
        <v>2014</v>
      </c>
      <c r="K862" s="81" t="s">
        <v>4</v>
      </c>
      <c r="L862" s="65" t="s">
        <v>1110</v>
      </c>
      <c r="M862" s="24">
        <v>999</v>
      </c>
      <c r="N862" s="52" t="s">
        <v>25</v>
      </c>
      <c r="O862" s="33" t="s">
        <v>13</v>
      </c>
      <c r="P862" s="12">
        <v>0</v>
      </c>
      <c r="Q862" s="59" t="s">
        <v>893</v>
      </c>
      <c r="R862" s="59"/>
      <c r="T862" s="8">
        <f t="shared" si="58"/>
        <v>1</v>
      </c>
      <c r="U862" s="17">
        <f t="shared" si="59"/>
        <v>0</v>
      </c>
      <c r="V862" s="17"/>
      <c r="W862" s="19" t="str">
        <f t="shared" si="60"/>
        <v>CPP_007631</v>
      </c>
      <c r="X862" s="8">
        <f>_xlfn.COUNTIFS($L$2:$L50076,W862)</f>
        <v>1</v>
      </c>
    </row>
    <row r="863" spans="10:24" ht="13.5">
      <c r="J863" s="78">
        <v>2014</v>
      </c>
      <c r="K863" s="81" t="s">
        <v>4</v>
      </c>
      <c r="L863" s="65" t="s">
        <v>1068</v>
      </c>
      <c r="M863" s="24">
        <v>999</v>
      </c>
      <c r="N863" s="52" t="s">
        <v>25</v>
      </c>
      <c r="O863" s="33" t="s">
        <v>13</v>
      </c>
      <c r="P863" s="12">
        <v>0</v>
      </c>
      <c r="Q863" s="59" t="s">
        <v>893</v>
      </c>
      <c r="R863" s="59"/>
      <c r="T863" s="8">
        <f t="shared" si="58"/>
        <v>1</v>
      </c>
      <c r="U863" s="17">
        <f t="shared" si="59"/>
        <v>0</v>
      </c>
      <c r="V863" s="17"/>
      <c r="W863" s="19" t="str">
        <f t="shared" si="60"/>
        <v>CPP_007632</v>
      </c>
      <c r="X863" s="8">
        <f>_xlfn.COUNTIFS($L$2:$L50077,W863)</f>
        <v>1</v>
      </c>
    </row>
    <row r="864" spans="10:24" ht="13.5">
      <c r="J864" s="78">
        <v>2014</v>
      </c>
      <c r="K864" s="81" t="s">
        <v>4</v>
      </c>
      <c r="L864" s="65" t="s">
        <v>1172</v>
      </c>
      <c r="M864" s="24">
        <v>999</v>
      </c>
      <c r="N864" s="52" t="s">
        <v>25</v>
      </c>
      <c r="O864" s="33" t="s">
        <v>13</v>
      </c>
      <c r="P864" s="12">
        <v>0</v>
      </c>
      <c r="Q864" s="59" t="s">
        <v>1146</v>
      </c>
      <c r="R864" s="59"/>
      <c r="T864" s="8">
        <f t="shared" si="58"/>
        <v>1</v>
      </c>
      <c r="U864" s="17">
        <f t="shared" si="59"/>
        <v>0</v>
      </c>
      <c r="V864" s="17"/>
      <c r="W864" s="19" t="str">
        <f t="shared" si="60"/>
        <v>CPP_007633</v>
      </c>
      <c r="X864" s="8">
        <f>_xlfn.COUNTIFS($L$2:$L50078,W864)</f>
        <v>1</v>
      </c>
    </row>
    <row r="865" spans="10:24" ht="13.5">
      <c r="J865" s="78">
        <v>2014</v>
      </c>
      <c r="K865" s="81" t="s">
        <v>4</v>
      </c>
      <c r="L865" s="65" t="s">
        <v>1267</v>
      </c>
      <c r="M865" s="24">
        <v>999</v>
      </c>
      <c r="N865" s="52" t="s">
        <v>25</v>
      </c>
      <c r="O865" s="33" t="s">
        <v>13</v>
      </c>
      <c r="P865" s="12">
        <v>0</v>
      </c>
      <c r="Q865" s="59" t="s">
        <v>582</v>
      </c>
      <c r="R865" s="59"/>
      <c r="T865" s="8">
        <f t="shared" si="58"/>
        <v>1</v>
      </c>
      <c r="U865" s="17">
        <f t="shared" si="59"/>
        <v>0</v>
      </c>
      <c r="V865" s="17"/>
      <c r="W865" s="19" t="str">
        <f t="shared" si="60"/>
        <v>CPP_007634</v>
      </c>
      <c r="X865" s="8">
        <f>_xlfn.COUNTIFS($L$2:$L50079,W865)</f>
        <v>1</v>
      </c>
    </row>
    <row r="866" spans="10:24" ht="13.5">
      <c r="J866" s="78">
        <v>2014</v>
      </c>
      <c r="K866" s="81" t="s">
        <v>4</v>
      </c>
      <c r="L866" s="65" t="s">
        <v>1164</v>
      </c>
      <c r="M866" s="24">
        <v>999</v>
      </c>
      <c r="N866" s="52" t="s">
        <v>25</v>
      </c>
      <c r="O866" s="33" t="s">
        <v>13</v>
      </c>
      <c r="P866" s="12">
        <v>0</v>
      </c>
      <c r="Q866" s="59" t="s">
        <v>1146</v>
      </c>
      <c r="R866" s="59"/>
      <c r="T866" s="8">
        <f t="shared" si="58"/>
        <v>1</v>
      </c>
      <c r="U866" s="17">
        <f t="shared" si="59"/>
        <v>0</v>
      </c>
      <c r="V866" s="17"/>
      <c r="W866" s="19" t="str">
        <f t="shared" si="60"/>
        <v>CPP_007635</v>
      </c>
      <c r="X866" s="8">
        <f>_xlfn.COUNTIFS($L$2:$L50080,W866)</f>
        <v>1</v>
      </c>
    </row>
    <row r="867" spans="10:24" ht="13.5">
      <c r="J867" s="78">
        <v>2014</v>
      </c>
      <c r="K867" s="81" t="s">
        <v>4</v>
      </c>
      <c r="L867" s="65" t="s">
        <v>1230</v>
      </c>
      <c r="M867" s="24">
        <v>999</v>
      </c>
      <c r="N867" s="52" t="s">
        <v>25</v>
      </c>
      <c r="O867" s="33" t="s">
        <v>13</v>
      </c>
      <c r="P867" s="12">
        <v>0</v>
      </c>
      <c r="Q867" s="59" t="s">
        <v>895</v>
      </c>
      <c r="R867" s="59"/>
      <c r="T867" s="8">
        <f t="shared" si="58"/>
        <v>1</v>
      </c>
      <c r="U867" s="17">
        <f t="shared" si="59"/>
        <v>0</v>
      </c>
      <c r="V867" s="17"/>
      <c r="W867" s="19" t="str">
        <f t="shared" si="60"/>
        <v>CPP_007636</v>
      </c>
      <c r="X867" s="8">
        <f>_xlfn.COUNTIFS($L$2:$L50081,W867)</f>
        <v>1</v>
      </c>
    </row>
    <row r="868" spans="10:24" ht="13.5">
      <c r="J868" s="78">
        <v>2014</v>
      </c>
      <c r="K868" s="81" t="s">
        <v>4</v>
      </c>
      <c r="L868" s="65" t="s">
        <v>1228</v>
      </c>
      <c r="M868" s="24">
        <v>999</v>
      </c>
      <c r="N868" s="52" t="s">
        <v>25</v>
      </c>
      <c r="O868" s="33" t="s">
        <v>13</v>
      </c>
      <c r="P868" s="12">
        <v>0</v>
      </c>
      <c r="Q868" s="59" t="s">
        <v>895</v>
      </c>
      <c r="R868" s="59"/>
      <c r="T868" s="8">
        <f t="shared" si="58"/>
        <v>1</v>
      </c>
      <c r="U868" s="17">
        <f t="shared" si="59"/>
        <v>0</v>
      </c>
      <c r="V868" s="17"/>
      <c r="W868" s="19" t="str">
        <f t="shared" si="60"/>
        <v>CPP_007637</v>
      </c>
      <c r="X868" s="8">
        <f>_xlfn.COUNTIFS($L$2:$L50082,W868)</f>
        <v>1</v>
      </c>
    </row>
    <row r="869" spans="10:24" ht="13.5">
      <c r="J869" s="75">
        <v>2014</v>
      </c>
      <c r="K869" s="19" t="s">
        <v>4</v>
      </c>
      <c r="L869" s="86" t="s">
        <v>526</v>
      </c>
      <c r="M869" s="24">
        <v>11516</v>
      </c>
      <c r="N869" s="13" t="s">
        <v>25</v>
      </c>
      <c r="O869" s="54" t="s">
        <v>13</v>
      </c>
      <c r="P869" s="12">
        <v>0</v>
      </c>
      <c r="Q869" s="99"/>
      <c r="R869" s="99"/>
      <c r="T869" s="8">
        <f t="shared" si="58"/>
        <v>1</v>
      </c>
      <c r="U869" s="17">
        <f t="shared" si="59"/>
        <v>0</v>
      </c>
      <c r="V869" s="17"/>
      <c r="W869" s="19" t="str">
        <f t="shared" si="60"/>
        <v>CPP_007638</v>
      </c>
      <c r="X869" s="8">
        <f>_xlfn.COUNTIFS($L$2:$L50083,W869)</f>
        <v>1</v>
      </c>
    </row>
    <row r="870" spans="10:24" ht="13.5">
      <c r="J870" s="78">
        <v>2014</v>
      </c>
      <c r="K870" s="81" t="s">
        <v>4</v>
      </c>
      <c r="L870" s="65" t="s">
        <v>1266</v>
      </c>
      <c r="M870" s="24">
        <v>999</v>
      </c>
      <c r="N870" s="52" t="s">
        <v>25</v>
      </c>
      <c r="O870" s="33" t="s">
        <v>13</v>
      </c>
      <c r="P870" s="12">
        <v>0</v>
      </c>
      <c r="Q870" s="59" t="s">
        <v>582</v>
      </c>
      <c r="R870" s="59"/>
      <c r="T870" s="8">
        <f t="shared" si="58"/>
        <v>1</v>
      </c>
      <c r="U870" s="17">
        <f t="shared" si="59"/>
        <v>0</v>
      </c>
      <c r="V870" s="17"/>
      <c r="W870" s="19" t="str">
        <f t="shared" si="60"/>
        <v>CPP_007639</v>
      </c>
      <c r="X870" s="8">
        <f>_xlfn.COUNTIFS($L$2:$L50084,W870)</f>
        <v>1</v>
      </c>
    </row>
    <row r="871" spans="10:24" ht="13.5">
      <c r="J871" s="78">
        <v>2014</v>
      </c>
      <c r="K871" s="81" t="s">
        <v>4</v>
      </c>
      <c r="L871" s="65" t="s">
        <v>1071</v>
      </c>
      <c r="M871" s="24">
        <v>999</v>
      </c>
      <c r="N871" s="52" t="s">
        <v>25</v>
      </c>
      <c r="O871" s="33" t="s">
        <v>13</v>
      </c>
      <c r="P871" s="12">
        <v>0</v>
      </c>
      <c r="Q871" s="59" t="s">
        <v>582</v>
      </c>
      <c r="R871" s="59"/>
      <c r="T871" s="8">
        <f t="shared" si="58"/>
        <v>1</v>
      </c>
      <c r="U871" s="17">
        <f t="shared" si="59"/>
        <v>0</v>
      </c>
      <c r="V871" s="17"/>
      <c r="W871" s="19" t="str">
        <f t="shared" si="60"/>
        <v>CPP_007640</v>
      </c>
      <c r="X871" s="8">
        <f>_xlfn.COUNTIFS($L$2:$L50085,W871)</f>
        <v>1</v>
      </c>
    </row>
    <row r="872" spans="10:24" ht="13.5">
      <c r="J872" s="78">
        <v>2014</v>
      </c>
      <c r="K872" s="81" t="s">
        <v>4</v>
      </c>
      <c r="L872" s="65" t="s">
        <v>1226</v>
      </c>
      <c r="M872" s="24">
        <v>999</v>
      </c>
      <c r="N872" s="52" t="s">
        <v>25</v>
      </c>
      <c r="O872" s="33" t="s">
        <v>13</v>
      </c>
      <c r="P872" s="12">
        <v>0</v>
      </c>
      <c r="Q872" s="59" t="s">
        <v>1146</v>
      </c>
      <c r="R872" s="59"/>
      <c r="T872" s="8">
        <f t="shared" si="58"/>
        <v>1</v>
      </c>
      <c r="U872" s="17">
        <f t="shared" si="59"/>
        <v>0</v>
      </c>
      <c r="V872" s="17"/>
      <c r="W872" s="19" t="str">
        <f t="shared" si="60"/>
        <v>CPP_007641</v>
      </c>
      <c r="X872" s="8">
        <f>_xlfn.COUNTIFS($L$2:$L50086,W872)</f>
        <v>1</v>
      </c>
    </row>
    <row r="873" spans="10:24" ht="13.5">
      <c r="J873" s="78">
        <v>2014</v>
      </c>
      <c r="K873" s="81" t="s">
        <v>4</v>
      </c>
      <c r="L873" s="65" t="s">
        <v>1109</v>
      </c>
      <c r="M873" s="24">
        <v>999</v>
      </c>
      <c r="N873" s="52" t="s">
        <v>25</v>
      </c>
      <c r="O873" s="33" t="s">
        <v>13</v>
      </c>
      <c r="P873" s="12">
        <v>0</v>
      </c>
      <c r="Q873" s="59" t="s">
        <v>893</v>
      </c>
      <c r="R873" s="59"/>
      <c r="T873" s="8">
        <f t="shared" si="58"/>
        <v>1</v>
      </c>
      <c r="U873" s="17">
        <f t="shared" si="59"/>
        <v>0</v>
      </c>
      <c r="V873" s="17"/>
      <c r="W873" s="19" t="str">
        <f t="shared" si="60"/>
        <v>CPP_007642</v>
      </c>
      <c r="X873" s="8">
        <f>_xlfn.COUNTIFS($L$2:$L50087,W873)</f>
        <v>1</v>
      </c>
    </row>
    <row r="874" spans="10:24" ht="13.5">
      <c r="J874" s="78">
        <v>2014</v>
      </c>
      <c r="K874" s="81" t="s">
        <v>4</v>
      </c>
      <c r="L874" s="65" t="s">
        <v>1070</v>
      </c>
      <c r="M874" s="24">
        <v>999</v>
      </c>
      <c r="N874" s="52" t="s">
        <v>25</v>
      </c>
      <c r="O874" s="33" t="s">
        <v>13</v>
      </c>
      <c r="P874" s="12">
        <v>0</v>
      </c>
      <c r="Q874" s="59" t="s">
        <v>582</v>
      </c>
      <c r="R874" s="59"/>
      <c r="T874" s="8">
        <f t="shared" si="58"/>
        <v>1</v>
      </c>
      <c r="U874" s="17">
        <f t="shared" si="59"/>
        <v>0</v>
      </c>
      <c r="V874" s="17"/>
      <c r="W874" s="19" t="str">
        <f t="shared" si="60"/>
        <v>CPP_007643</v>
      </c>
      <c r="X874" s="8">
        <f>_xlfn.COUNTIFS($L$2:$L50088,W874)</f>
        <v>1</v>
      </c>
    </row>
    <row r="875" spans="10:24" ht="13.5">
      <c r="J875" s="78">
        <v>2014</v>
      </c>
      <c r="K875" s="81" t="s">
        <v>4</v>
      </c>
      <c r="L875" s="65" t="s">
        <v>1269</v>
      </c>
      <c r="M875" s="24">
        <v>999</v>
      </c>
      <c r="N875" s="52" t="s">
        <v>25</v>
      </c>
      <c r="O875" s="33" t="s">
        <v>13</v>
      </c>
      <c r="P875" s="12">
        <v>0</v>
      </c>
      <c r="Q875" s="59" t="s">
        <v>582</v>
      </c>
      <c r="R875" s="59"/>
      <c r="T875" s="8">
        <f t="shared" si="58"/>
        <v>1</v>
      </c>
      <c r="U875" s="17">
        <f t="shared" si="59"/>
        <v>0</v>
      </c>
      <c r="V875" s="17"/>
      <c r="W875" s="19" t="str">
        <f t="shared" si="60"/>
        <v>CPP_007653</v>
      </c>
      <c r="X875" s="8">
        <f>_xlfn.COUNTIFS($L$2:$L50089,W875)</f>
        <v>1</v>
      </c>
    </row>
    <row r="876" spans="10:24" ht="13.5">
      <c r="J876" s="78">
        <v>2014</v>
      </c>
      <c r="K876" s="81" t="s">
        <v>4</v>
      </c>
      <c r="L876" s="65" t="s">
        <v>1268</v>
      </c>
      <c r="M876" s="24">
        <v>999</v>
      </c>
      <c r="N876" s="52" t="s">
        <v>25</v>
      </c>
      <c r="O876" s="33" t="s">
        <v>13</v>
      </c>
      <c r="P876" s="12">
        <v>0</v>
      </c>
      <c r="Q876" s="59" t="s">
        <v>582</v>
      </c>
      <c r="R876" s="59"/>
      <c r="T876" s="8">
        <f t="shared" si="58"/>
        <v>1</v>
      </c>
      <c r="U876" s="17">
        <f t="shared" si="59"/>
        <v>0</v>
      </c>
      <c r="V876" s="17"/>
      <c r="W876" s="19" t="str">
        <f t="shared" si="60"/>
        <v>CPP_007654</v>
      </c>
      <c r="X876" s="8">
        <f>_xlfn.COUNTIFS($L$2:$L50090,W876)</f>
        <v>1</v>
      </c>
    </row>
    <row r="877" spans="10:24" ht="13.5">
      <c r="J877" s="78">
        <v>2014</v>
      </c>
      <c r="K877" s="81" t="s">
        <v>4</v>
      </c>
      <c r="L877" s="65" t="s">
        <v>1199</v>
      </c>
      <c r="M877" s="24">
        <v>999</v>
      </c>
      <c r="N877" s="52" t="s">
        <v>25</v>
      </c>
      <c r="O877" s="33" t="s">
        <v>13</v>
      </c>
      <c r="P877" s="12">
        <v>0</v>
      </c>
      <c r="Q877" s="59" t="s">
        <v>1200</v>
      </c>
      <c r="R877" s="59"/>
      <c r="T877" s="8">
        <f t="shared" si="58"/>
        <v>1</v>
      </c>
      <c r="U877" s="17">
        <f t="shared" si="59"/>
        <v>0</v>
      </c>
      <c r="V877" s="17"/>
      <c r="W877" s="19" t="str">
        <f t="shared" si="60"/>
        <v>CPP_007669</v>
      </c>
      <c r="X877" s="8">
        <f>_xlfn.COUNTIFS($L$2:$L50091,W877)</f>
        <v>1</v>
      </c>
    </row>
    <row r="878" spans="10:24" ht="13.5">
      <c r="J878" s="78">
        <v>2014</v>
      </c>
      <c r="K878" s="81" t="s">
        <v>4</v>
      </c>
      <c r="L878" s="65" t="s">
        <v>1203</v>
      </c>
      <c r="M878" s="24">
        <v>999</v>
      </c>
      <c r="N878" s="52" t="s">
        <v>25</v>
      </c>
      <c r="O878" s="33" t="s">
        <v>13</v>
      </c>
      <c r="P878" s="12">
        <v>0</v>
      </c>
      <c r="Q878" s="59" t="s">
        <v>508</v>
      </c>
      <c r="R878" s="59"/>
      <c r="T878" s="8">
        <f t="shared" si="58"/>
        <v>1</v>
      </c>
      <c r="U878" s="17">
        <f t="shared" si="59"/>
        <v>0</v>
      </c>
      <c r="V878" s="17"/>
      <c r="W878" s="19" t="str">
        <f t="shared" si="60"/>
        <v>CPP_007696</v>
      </c>
      <c r="X878" s="8">
        <f>_xlfn.COUNTIFS($L$2:$L50092,W878)</f>
        <v>1</v>
      </c>
    </row>
    <row r="879" spans="10:24" ht="13.5">
      <c r="J879" s="78">
        <v>2014</v>
      </c>
      <c r="K879" s="81" t="s">
        <v>4</v>
      </c>
      <c r="L879" s="65" t="s">
        <v>1270</v>
      </c>
      <c r="M879" s="24">
        <v>999</v>
      </c>
      <c r="N879" s="52" t="s">
        <v>25</v>
      </c>
      <c r="O879" s="33" t="s">
        <v>13</v>
      </c>
      <c r="P879" s="12">
        <v>0</v>
      </c>
      <c r="Q879" s="59" t="s">
        <v>1075</v>
      </c>
      <c r="R879" s="59"/>
      <c r="T879" s="8">
        <f t="shared" si="58"/>
        <v>1</v>
      </c>
      <c r="U879" s="17">
        <f t="shared" si="59"/>
        <v>0</v>
      </c>
      <c r="V879" s="17"/>
      <c r="W879" s="19" t="str">
        <f t="shared" si="60"/>
        <v>CPP_007697</v>
      </c>
      <c r="X879" s="8">
        <f>_xlfn.COUNTIFS($L$2:$L50093,W879)</f>
        <v>1</v>
      </c>
    </row>
    <row r="880" spans="10:24" ht="13.5">
      <c r="J880" s="78">
        <v>2014</v>
      </c>
      <c r="K880" s="81" t="s">
        <v>4</v>
      </c>
      <c r="L880" s="65" t="s">
        <v>1072</v>
      </c>
      <c r="M880" s="24">
        <v>999</v>
      </c>
      <c r="N880" s="52" t="s">
        <v>25</v>
      </c>
      <c r="O880" s="33" t="s">
        <v>13</v>
      </c>
      <c r="P880" s="12">
        <v>0</v>
      </c>
      <c r="Q880" s="59" t="s">
        <v>1073</v>
      </c>
      <c r="R880" s="59"/>
      <c r="T880" s="8">
        <f t="shared" si="58"/>
        <v>1</v>
      </c>
      <c r="U880" s="17">
        <f t="shared" si="59"/>
        <v>0</v>
      </c>
      <c r="V880" s="17"/>
      <c r="W880" s="19" t="str">
        <f t="shared" si="60"/>
        <v>CPP_007698</v>
      </c>
      <c r="X880" s="8">
        <f>_xlfn.COUNTIFS($L$2:$L50094,W880)</f>
        <v>1</v>
      </c>
    </row>
    <row r="881" spans="10:24" ht="13.5">
      <c r="J881" s="78">
        <v>2014</v>
      </c>
      <c r="K881" s="81" t="s">
        <v>4</v>
      </c>
      <c r="L881" s="65" t="s">
        <v>1204</v>
      </c>
      <c r="M881" s="24">
        <v>999</v>
      </c>
      <c r="N881" s="52" t="s">
        <v>25</v>
      </c>
      <c r="O881" s="33" t="s">
        <v>13</v>
      </c>
      <c r="P881" s="12">
        <v>0</v>
      </c>
      <c r="Q881" s="59" t="s">
        <v>1186</v>
      </c>
      <c r="R881" s="59"/>
      <c r="T881" s="8">
        <f t="shared" si="58"/>
        <v>1</v>
      </c>
      <c r="U881" s="17">
        <f t="shared" si="59"/>
        <v>0</v>
      </c>
      <c r="V881" s="17"/>
      <c r="W881" s="19" t="str">
        <f t="shared" si="60"/>
        <v>CPP_007702</v>
      </c>
      <c r="X881" s="8">
        <f>_xlfn.COUNTIFS($L$2:$L50095,W881)</f>
        <v>1</v>
      </c>
    </row>
    <row r="882" spans="10:24" ht="13.5">
      <c r="J882" s="78">
        <v>2014</v>
      </c>
      <c r="K882" s="81" t="s">
        <v>4</v>
      </c>
      <c r="L882" s="65" t="s">
        <v>1273</v>
      </c>
      <c r="M882" s="24">
        <v>999</v>
      </c>
      <c r="N882" s="52" t="s">
        <v>25</v>
      </c>
      <c r="O882" s="33" t="s">
        <v>13</v>
      </c>
      <c r="P882" s="12">
        <v>0</v>
      </c>
      <c r="Q882" s="59" t="s">
        <v>967</v>
      </c>
      <c r="R882" s="59"/>
      <c r="T882" s="8">
        <f t="shared" si="58"/>
        <v>1</v>
      </c>
      <c r="U882" s="17">
        <f t="shared" si="59"/>
        <v>0</v>
      </c>
      <c r="V882" s="17"/>
      <c r="W882" s="19" t="str">
        <f t="shared" si="60"/>
        <v>CPP_007703</v>
      </c>
      <c r="X882" s="8">
        <f>_xlfn.COUNTIFS($L$2:$L50096,W882)</f>
        <v>1</v>
      </c>
    </row>
    <row r="883" spans="10:24" ht="13.5">
      <c r="J883" s="78">
        <v>2014</v>
      </c>
      <c r="K883" s="81" t="s">
        <v>4</v>
      </c>
      <c r="L883" s="65" t="s">
        <v>1274</v>
      </c>
      <c r="M883" s="24">
        <v>999</v>
      </c>
      <c r="N883" s="52" t="s">
        <v>25</v>
      </c>
      <c r="O883" s="33" t="s">
        <v>13</v>
      </c>
      <c r="P883" s="12">
        <v>0</v>
      </c>
      <c r="Q883" s="59" t="s">
        <v>967</v>
      </c>
      <c r="R883" s="59"/>
      <c r="T883" s="8">
        <f t="shared" si="58"/>
        <v>1</v>
      </c>
      <c r="U883" s="17">
        <f t="shared" si="59"/>
        <v>0</v>
      </c>
      <c r="V883" s="17"/>
      <c r="W883" s="19" t="str">
        <f t="shared" si="60"/>
        <v>CPP_007705</v>
      </c>
      <c r="X883" s="8">
        <f>_xlfn.COUNTIFS($L$2:$L50097,W883)</f>
        <v>1</v>
      </c>
    </row>
    <row r="884" spans="10:24" ht="13.5">
      <c r="J884" s="78">
        <v>2014</v>
      </c>
      <c r="K884" s="81" t="s">
        <v>4</v>
      </c>
      <c r="L884" s="65" t="s">
        <v>1074</v>
      </c>
      <c r="M884" s="24">
        <v>999</v>
      </c>
      <c r="N884" s="52" t="s">
        <v>25</v>
      </c>
      <c r="O884" s="33" t="s">
        <v>13</v>
      </c>
      <c r="P884" s="12">
        <v>0</v>
      </c>
      <c r="Q884" s="59" t="s">
        <v>1075</v>
      </c>
      <c r="R884" s="59"/>
      <c r="T884" s="8">
        <f t="shared" si="58"/>
        <v>1</v>
      </c>
      <c r="U884" s="17">
        <f t="shared" si="59"/>
        <v>0</v>
      </c>
      <c r="V884" s="17"/>
      <c r="W884" s="19" t="str">
        <f t="shared" si="60"/>
        <v>CPP_007707</v>
      </c>
      <c r="X884" s="8">
        <f>_xlfn.COUNTIFS($L$2:$L50098,W884)</f>
        <v>1</v>
      </c>
    </row>
    <row r="885" spans="10:24" ht="13.5">
      <c r="J885" s="78">
        <v>2014</v>
      </c>
      <c r="K885" s="81" t="s">
        <v>4</v>
      </c>
      <c r="L885" s="65" t="s">
        <v>1173</v>
      </c>
      <c r="M885" s="24">
        <v>999</v>
      </c>
      <c r="N885" s="52" t="s">
        <v>25</v>
      </c>
      <c r="O885" s="33" t="s">
        <v>13</v>
      </c>
      <c r="P885" s="12">
        <v>0</v>
      </c>
      <c r="Q885" s="59" t="s">
        <v>686</v>
      </c>
      <c r="R885" s="59"/>
      <c r="T885" s="8">
        <f t="shared" si="58"/>
        <v>1</v>
      </c>
      <c r="U885" s="17">
        <f t="shared" si="59"/>
        <v>0</v>
      </c>
      <c r="V885" s="17"/>
      <c r="W885" s="19" t="str">
        <f t="shared" si="60"/>
        <v>CPP_007709</v>
      </c>
      <c r="X885" s="8">
        <f>_xlfn.COUNTIFS($L$2:$L50099,W885)</f>
        <v>1</v>
      </c>
    </row>
    <row r="886" spans="10:24" ht="13.5">
      <c r="J886" s="74">
        <v>2014</v>
      </c>
      <c r="K886" s="81" t="s">
        <v>4</v>
      </c>
      <c r="L886" s="65" t="s">
        <v>667</v>
      </c>
      <c r="M886" s="24">
        <v>23324</v>
      </c>
      <c r="N886" s="52" t="s">
        <v>25</v>
      </c>
      <c r="O886" s="63" t="s">
        <v>13</v>
      </c>
      <c r="P886" s="12">
        <v>0</v>
      </c>
      <c r="Q886" s="59" t="s">
        <v>644</v>
      </c>
      <c r="R886" s="59"/>
      <c r="T886" s="8">
        <f t="shared" si="58"/>
        <v>1</v>
      </c>
      <c r="U886" s="17">
        <f t="shared" si="59"/>
        <v>0</v>
      </c>
      <c r="V886" s="17"/>
      <c r="W886" s="19" t="str">
        <f t="shared" si="60"/>
        <v>CPP_007718</v>
      </c>
      <c r="X886" s="8">
        <f>_xlfn.COUNTIFS($L$2:$L50100,W886)</f>
        <v>1</v>
      </c>
    </row>
    <row r="887" spans="10:24" ht="13.5">
      <c r="J887" s="74">
        <v>2014</v>
      </c>
      <c r="K887" s="81" t="s">
        <v>4</v>
      </c>
      <c r="L887" s="65" t="s">
        <v>668</v>
      </c>
      <c r="M887" s="24">
        <v>10314</v>
      </c>
      <c r="N887" s="52" t="s">
        <v>25</v>
      </c>
      <c r="O887" s="63" t="s">
        <v>13</v>
      </c>
      <c r="P887" s="12">
        <v>0</v>
      </c>
      <c r="Q887" s="59" t="s">
        <v>669</v>
      </c>
      <c r="R887" s="59"/>
      <c r="T887" s="8">
        <f t="shared" si="58"/>
        <v>1</v>
      </c>
      <c r="U887" s="17">
        <f t="shared" si="59"/>
        <v>0</v>
      </c>
      <c r="V887" s="17"/>
      <c r="W887" s="19" t="str">
        <f t="shared" si="60"/>
        <v>CPP_007720</v>
      </c>
      <c r="X887" s="8">
        <f>_xlfn.COUNTIFS($L$2:$L50101,W887)</f>
        <v>1</v>
      </c>
    </row>
    <row r="888" spans="10:24" ht="13.5">
      <c r="J888" s="74">
        <v>2014</v>
      </c>
      <c r="K888" s="81" t="s">
        <v>4</v>
      </c>
      <c r="L888" s="65" t="s">
        <v>670</v>
      </c>
      <c r="M888" s="24">
        <v>1895</v>
      </c>
      <c r="N888" s="52" t="s">
        <v>25</v>
      </c>
      <c r="O888" s="33" t="s">
        <v>13</v>
      </c>
      <c r="P888" s="12">
        <v>0</v>
      </c>
      <c r="Q888" s="59" t="s">
        <v>669</v>
      </c>
      <c r="R888" s="59"/>
      <c r="T888" s="8">
        <f t="shared" si="58"/>
        <v>1</v>
      </c>
      <c r="U888" s="17">
        <f t="shared" si="59"/>
        <v>0</v>
      </c>
      <c r="V888" s="17"/>
      <c r="W888" s="19" t="str">
        <f t="shared" si="60"/>
        <v>CPP_007722</v>
      </c>
      <c r="X888" s="8">
        <f>_xlfn.COUNTIFS($L$2:$L50102,W888)</f>
        <v>1</v>
      </c>
    </row>
    <row r="889" spans="10:24" ht="13.5">
      <c r="J889" s="74">
        <v>2014</v>
      </c>
      <c r="K889" s="80" t="s">
        <v>4</v>
      </c>
      <c r="L889" s="88" t="s">
        <v>1569</v>
      </c>
      <c r="M889" s="24">
        <v>999</v>
      </c>
      <c r="N889" s="11" t="s">
        <v>14</v>
      </c>
      <c r="O889" s="52" t="s">
        <v>13</v>
      </c>
      <c r="P889" s="12">
        <v>0</v>
      </c>
      <c r="Q889" s="12"/>
      <c r="R889" s="12"/>
      <c r="T889" s="8">
        <f t="shared" si="58"/>
        <v>1</v>
      </c>
      <c r="U889" s="17">
        <f t="shared" si="59"/>
        <v>0</v>
      </c>
      <c r="V889" s="17"/>
      <c r="W889" s="19" t="str">
        <f t="shared" si="60"/>
        <v>CPP_007723</v>
      </c>
      <c r="X889" s="8">
        <f>_xlfn.COUNTIFS($L$2:$L50103,W889)</f>
        <v>1</v>
      </c>
    </row>
    <row r="890" spans="10:24" ht="13.5">
      <c r="J890" s="74">
        <v>2014</v>
      </c>
      <c r="K890" s="81" t="s">
        <v>4</v>
      </c>
      <c r="L890" s="65" t="s">
        <v>671</v>
      </c>
      <c r="M890" s="24">
        <v>23324</v>
      </c>
      <c r="N890" s="52" t="s">
        <v>25</v>
      </c>
      <c r="O890" s="33" t="s">
        <v>13</v>
      </c>
      <c r="P890" s="12">
        <v>0</v>
      </c>
      <c r="Q890" s="59" t="s">
        <v>644</v>
      </c>
      <c r="R890" s="59"/>
      <c r="T890" s="8">
        <f t="shared" si="58"/>
        <v>1</v>
      </c>
      <c r="U890" s="17">
        <f t="shared" si="59"/>
        <v>0</v>
      </c>
      <c r="V890" s="17"/>
      <c r="W890" s="19" t="str">
        <f t="shared" si="60"/>
        <v>CPP_007731</v>
      </c>
      <c r="X890" s="8">
        <f>_xlfn.COUNTIFS($L$2:$L50104,W890)</f>
        <v>1</v>
      </c>
    </row>
    <row r="891" spans="10:24" ht="13.5">
      <c r="J891" s="74">
        <v>2014</v>
      </c>
      <c r="K891" s="81" t="s">
        <v>4</v>
      </c>
      <c r="L891" s="65" t="s">
        <v>672</v>
      </c>
      <c r="M891" s="24">
        <v>2662</v>
      </c>
      <c r="N891" s="52" t="s">
        <v>25</v>
      </c>
      <c r="O891" s="33" t="s">
        <v>13</v>
      </c>
      <c r="P891" s="12">
        <v>0</v>
      </c>
      <c r="Q891" s="59" t="s">
        <v>673</v>
      </c>
      <c r="R891" s="59"/>
      <c r="T891" s="8">
        <f t="shared" si="58"/>
        <v>1</v>
      </c>
      <c r="U891" s="17">
        <f t="shared" si="59"/>
        <v>0</v>
      </c>
      <c r="V891" s="17"/>
      <c r="W891" s="19" t="str">
        <f t="shared" si="60"/>
        <v>CPP_007732</v>
      </c>
      <c r="X891" s="8">
        <f>_xlfn.COUNTIFS($L$2:$L50105,W891)</f>
        <v>1</v>
      </c>
    </row>
    <row r="892" spans="10:24" ht="13.5">
      <c r="J892" s="78">
        <v>2014</v>
      </c>
      <c r="K892" s="81" t="s">
        <v>4</v>
      </c>
      <c r="L892" s="65" t="s">
        <v>1124</v>
      </c>
      <c r="M892" s="24">
        <v>999</v>
      </c>
      <c r="N892" s="52" t="s">
        <v>25</v>
      </c>
      <c r="O892" s="33" t="s">
        <v>13</v>
      </c>
      <c r="P892" s="12">
        <v>0</v>
      </c>
      <c r="Q892" s="59" t="s">
        <v>675</v>
      </c>
      <c r="R892" s="59"/>
      <c r="T892" s="8">
        <f t="shared" si="58"/>
        <v>1</v>
      </c>
      <c r="U892" s="17">
        <f t="shared" si="59"/>
        <v>0</v>
      </c>
      <c r="V892" s="17"/>
      <c r="W892" s="19" t="str">
        <f t="shared" si="60"/>
        <v>CPP_007733</v>
      </c>
      <c r="X892" s="8">
        <f>_xlfn.COUNTIFS($L$2:$L50106,W892)</f>
        <v>1</v>
      </c>
    </row>
    <row r="893" spans="10:24" ht="13.5">
      <c r="J893" s="74">
        <v>2014</v>
      </c>
      <c r="K893" s="81" t="s">
        <v>4</v>
      </c>
      <c r="L893" s="65" t="s">
        <v>674</v>
      </c>
      <c r="M893" s="24">
        <v>2727</v>
      </c>
      <c r="N893" s="52" t="s">
        <v>25</v>
      </c>
      <c r="O893" s="33" t="s">
        <v>13</v>
      </c>
      <c r="P893" s="12">
        <v>0</v>
      </c>
      <c r="Q893" s="59" t="s">
        <v>675</v>
      </c>
      <c r="R893" s="59"/>
      <c r="T893" s="8">
        <f t="shared" si="58"/>
        <v>1</v>
      </c>
      <c r="U893" s="17">
        <f t="shared" si="59"/>
        <v>0</v>
      </c>
      <c r="V893" s="17"/>
      <c r="W893" s="19" t="str">
        <f t="shared" si="60"/>
        <v>CPP_007734</v>
      </c>
      <c r="X893" s="8">
        <f>_xlfn.COUNTIFS($L$2:$L50107,W893)</f>
        <v>1</v>
      </c>
    </row>
    <row r="894" spans="10:24" ht="13.5">
      <c r="J894" s="78">
        <v>2014</v>
      </c>
      <c r="K894" s="81" t="s">
        <v>4</v>
      </c>
      <c r="L894" s="65" t="s">
        <v>1283</v>
      </c>
      <c r="M894" s="24">
        <v>999</v>
      </c>
      <c r="N894" s="52" t="s">
        <v>25</v>
      </c>
      <c r="O894" s="33" t="s">
        <v>13</v>
      </c>
      <c r="P894" s="12">
        <v>0</v>
      </c>
      <c r="Q894" s="59" t="s">
        <v>675</v>
      </c>
      <c r="R894" s="59"/>
      <c r="T894" s="8">
        <f t="shared" si="58"/>
        <v>1</v>
      </c>
      <c r="U894" s="17">
        <f t="shared" si="59"/>
        <v>0</v>
      </c>
      <c r="V894" s="17"/>
      <c r="W894" s="19" t="str">
        <f t="shared" si="60"/>
        <v>CPP_007735</v>
      </c>
      <c r="X894" s="8">
        <f>_xlfn.COUNTIFS($L$2:$L50108,W894)</f>
        <v>1</v>
      </c>
    </row>
    <row r="895" spans="10:24" ht="13.5">
      <c r="J895" s="74">
        <v>2014</v>
      </c>
      <c r="K895" s="81" t="s">
        <v>4</v>
      </c>
      <c r="L895" s="65" t="s">
        <v>676</v>
      </c>
      <c r="M895" s="24">
        <v>8512</v>
      </c>
      <c r="N895" s="52" t="s">
        <v>25</v>
      </c>
      <c r="O895" s="33" t="s">
        <v>13</v>
      </c>
      <c r="P895" s="12">
        <v>0</v>
      </c>
      <c r="Q895" s="59" t="s">
        <v>677</v>
      </c>
      <c r="R895" s="59"/>
      <c r="T895" s="8">
        <f t="shared" si="58"/>
        <v>1</v>
      </c>
      <c r="U895" s="17">
        <f t="shared" si="59"/>
        <v>0</v>
      </c>
      <c r="V895" s="17"/>
      <c r="W895" s="19" t="str">
        <f t="shared" si="60"/>
        <v>CPP_007738</v>
      </c>
      <c r="X895" s="8">
        <f>_xlfn.COUNTIFS($L$2:$L50109,W895)</f>
        <v>1</v>
      </c>
    </row>
    <row r="896" spans="10:24" ht="13.5">
      <c r="J896" s="78">
        <v>2014</v>
      </c>
      <c r="K896" s="81" t="s">
        <v>4</v>
      </c>
      <c r="L896" s="65" t="s">
        <v>1284</v>
      </c>
      <c r="M896" s="24">
        <v>999</v>
      </c>
      <c r="N896" s="52" t="s">
        <v>25</v>
      </c>
      <c r="O896" s="33" t="s">
        <v>13</v>
      </c>
      <c r="P896" s="12">
        <v>0</v>
      </c>
      <c r="Q896" s="59" t="s">
        <v>675</v>
      </c>
      <c r="R896" s="59"/>
      <c r="T896" s="8">
        <f t="shared" si="58"/>
        <v>1</v>
      </c>
      <c r="U896" s="17">
        <f t="shared" si="59"/>
        <v>0</v>
      </c>
      <c r="V896" s="17"/>
      <c r="W896" s="19" t="str">
        <f t="shared" si="60"/>
        <v>CPP_007739</v>
      </c>
      <c r="X896" s="8">
        <f>_xlfn.COUNTIFS($L$2:$L50110,W896)</f>
        <v>1</v>
      </c>
    </row>
    <row r="897" spans="10:24" ht="13.5">
      <c r="J897" s="74">
        <v>2014</v>
      </c>
      <c r="K897" s="81" t="s">
        <v>4</v>
      </c>
      <c r="L897" s="65" t="s">
        <v>678</v>
      </c>
      <c r="M897" s="24">
        <v>4722</v>
      </c>
      <c r="N897" s="52" t="s">
        <v>25</v>
      </c>
      <c r="O897" s="33" t="s">
        <v>13</v>
      </c>
      <c r="P897" s="12">
        <v>0</v>
      </c>
      <c r="Q897" s="59" t="s">
        <v>679</v>
      </c>
      <c r="R897" s="59"/>
      <c r="T897" s="8">
        <f t="shared" si="58"/>
        <v>1</v>
      </c>
      <c r="U897" s="17">
        <f t="shared" si="59"/>
        <v>0</v>
      </c>
      <c r="V897" s="17"/>
      <c r="W897" s="19" t="str">
        <f t="shared" si="60"/>
        <v>CPP_007743</v>
      </c>
      <c r="X897" s="8">
        <f>_xlfn.COUNTIFS($L$2:$L50111,W897)</f>
        <v>1</v>
      </c>
    </row>
    <row r="898" spans="10:24" ht="13.5">
      <c r="J898" s="75">
        <v>2014</v>
      </c>
      <c r="K898" s="19" t="s">
        <v>4</v>
      </c>
      <c r="L898" s="86" t="s">
        <v>365</v>
      </c>
      <c r="M898" s="24">
        <v>23324</v>
      </c>
      <c r="N898" s="13" t="s">
        <v>25</v>
      </c>
      <c r="O898" s="54" t="s">
        <v>13</v>
      </c>
      <c r="P898" s="12">
        <v>0</v>
      </c>
      <c r="Q898" s="59"/>
      <c r="R898" s="59"/>
      <c r="T898" s="8">
        <f aca="true" t="shared" si="61" ref="T898:T961">IF(L898="",0,1)</f>
        <v>1</v>
      </c>
      <c r="U898" s="17">
        <f t="shared" si="59"/>
        <v>0</v>
      </c>
      <c r="V898" s="17"/>
      <c r="W898" s="19" t="str">
        <f t="shared" si="60"/>
        <v>CPP_007756</v>
      </c>
      <c r="X898" s="8">
        <f>_xlfn.COUNTIFS($L$2:$L50112,W898)</f>
        <v>1</v>
      </c>
    </row>
    <row r="899" spans="10:24" ht="13.5">
      <c r="J899" s="74">
        <v>2014</v>
      </c>
      <c r="K899" s="81" t="s">
        <v>4</v>
      </c>
      <c r="L899" s="65" t="s">
        <v>680</v>
      </c>
      <c r="M899" s="24">
        <v>23324</v>
      </c>
      <c r="N899" s="52" t="s">
        <v>25</v>
      </c>
      <c r="O899" s="33" t="s">
        <v>13</v>
      </c>
      <c r="P899" s="12">
        <v>0</v>
      </c>
      <c r="Q899" s="59" t="s">
        <v>644</v>
      </c>
      <c r="R899" s="59"/>
      <c r="T899" s="8">
        <f t="shared" si="61"/>
        <v>1</v>
      </c>
      <c r="U899" s="17">
        <f aca="true" t="shared" si="62" ref="U899:U962">IF(O899="NO",0,1)</f>
        <v>0</v>
      </c>
      <c r="V899" s="17"/>
      <c r="W899" s="19" t="str">
        <f t="shared" si="60"/>
        <v>CPP_007757</v>
      </c>
      <c r="X899" s="8">
        <f>_xlfn.COUNTIFS($L$2:$L50113,W899)</f>
        <v>1</v>
      </c>
    </row>
    <row r="900" spans="10:24" ht="13.5">
      <c r="J900" s="74">
        <v>2014</v>
      </c>
      <c r="K900" s="81" t="s">
        <v>4</v>
      </c>
      <c r="L900" s="65" t="s">
        <v>681</v>
      </c>
      <c r="M900" s="24">
        <v>3168</v>
      </c>
      <c r="N900" s="52" t="s">
        <v>25</v>
      </c>
      <c r="O900" s="33" t="s">
        <v>13</v>
      </c>
      <c r="P900" s="12">
        <v>0</v>
      </c>
      <c r="Q900" s="59" t="s">
        <v>618</v>
      </c>
      <c r="R900" s="59"/>
      <c r="T900" s="8">
        <f t="shared" si="61"/>
        <v>1</v>
      </c>
      <c r="U900" s="17">
        <f t="shared" si="62"/>
        <v>0</v>
      </c>
      <c r="V900" s="17"/>
      <c r="W900" s="19" t="str">
        <f t="shared" si="60"/>
        <v>CPP_007761</v>
      </c>
      <c r="X900" s="8">
        <f>_xlfn.COUNTIFS($L$2:$L50114,W900)</f>
        <v>1</v>
      </c>
    </row>
    <row r="901" spans="10:24" ht="13.5">
      <c r="J901" s="78">
        <v>2014</v>
      </c>
      <c r="K901" s="81" t="s">
        <v>4</v>
      </c>
      <c r="L901" s="65" t="s">
        <v>1261</v>
      </c>
      <c r="M901" s="24">
        <v>999</v>
      </c>
      <c r="N901" s="52" t="s">
        <v>25</v>
      </c>
      <c r="O901" s="33" t="s">
        <v>13</v>
      </c>
      <c r="P901" s="12">
        <v>0</v>
      </c>
      <c r="Q901" s="59" t="s">
        <v>498</v>
      </c>
      <c r="R901" s="59"/>
      <c r="T901" s="8">
        <f t="shared" si="61"/>
        <v>1</v>
      </c>
      <c r="U901" s="17">
        <f t="shared" si="62"/>
        <v>0</v>
      </c>
      <c r="V901" s="17"/>
      <c r="W901" s="19" t="str">
        <f t="shared" si="60"/>
        <v>CPP_007762</v>
      </c>
      <c r="X901" s="8">
        <f>_xlfn.COUNTIFS($L$2:$L50115,W901)</f>
        <v>1</v>
      </c>
    </row>
    <row r="902" spans="10:24" ht="13.5">
      <c r="J902" s="78">
        <v>2014</v>
      </c>
      <c r="K902" s="81" t="s">
        <v>4</v>
      </c>
      <c r="L902" s="65" t="s">
        <v>1138</v>
      </c>
      <c r="M902" s="24">
        <v>999</v>
      </c>
      <c r="N902" s="52" t="s">
        <v>25</v>
      </c>
      <c r="O902" s="33" t="s">
        <v>13</v>
      </c>
      <c r="P902" s="12">
        <v>0</v>
      </c>
      <c r="Q902" s="59" t="s">
        <v>498</v>
      </c>
      <c r="R902" s="59"/>
      <c r="T902" s="8">
        <f t="shared" si="61"/>
        <v>1</v>
      </c>
      <c r="U902" s="17">
        <f t="shared" si="62"/>
        <v>0</v>
      </c>
      <c r="V902" s="17"/>
      <c r="W902" s="19" t="str">
        <f t="shared" si="60"/>
        <v>CPP_007763</v>
      </c>
      <c r="X902" s="8">
        <f>_xlfn.COUNTIFS($L$2:$L50116,W902)</f>
        <v>1</v>
      </c>
    </row>
    <row r="903" spans="10:24" ht="13.5">
      <c r="J903" s="78">
        <v>2014</v>
      </c>
      <c r="K903" s="81" t="s">
        <v>4</v>
      </c>
      <c r="L903" s="65" t="s">
        <v>1280</v>
      </c>
      <c r="M903" s="24">
        <v>999</v>
      </c>
      <c r="N903" s="52" t="s">
        <v>25</v>
      </c>
      <c r="O903" s="33" t="s">
        <v>13</v>
      </c>
      <c r="P903" s="12">
        <v>0</v>
      </c>
      <c r="Q903" s="59" t="s">
        <v>498</v>
      </c>
      <c r="R903" s="59"/>
      <c r="T903" s="8">
        <f t="shared" si="61"/>
        <v>1</v>
      </c>
      <c r="U903" s="17">
        <f t="shared" si="62"/>
        <v>0</v>
      </c>
      <c r="V903" s="17"/>
      <c r="W903" s="19" t="str">
        <f t="shared" si="60"/>
        <v>CPP_007764</v>
      </c>
      <c r="X903" s="8">
        <f>_xlfn.COUNTIFS($L$2:$L50117,W903)</f>
        <v>1</v>
      </c>
    </row>
    <row r="904" spans="10:24" ht="13.5">
      <c r="J904" s="78">
        <v>2014</v>
      </c>
      <c r="K904" s="81" t="s">
        <v>4</v>
      </c>
      <c r="L904" s="65" t="s">
        <v>1292</v>
      </c>
      <c r="M904" s="24">
        <v>999</v>
      </c>
      <c r="N904" s="52" t="s">
        <v>25</v>
      </c>
      <c r="O904" s="33" t="s">
        <v>13</v>
      </c>
      <c r="P904" s="12">
        <v>0</v>
      </c>
      <c r="Q904" s="59" t="s">
        <v>1293</v>
      </c>
      <c r="R904" s="59"/>
      <c r="T904" s="8">
        <f t="shared" si="61"/>
        <v>1</v>
      </c>
      <c r="U904" s="17">
        <f t="shared" si="62"/>
        <v>0</v>
      </c>
      <c r="V904" s="17"/>
      <c r="W904" s="19" t="str">
        <f t="shared" si="60"/>
        <v>CPP_007765</v>
      </c>
      <c r="X904" s="8">
        <f>_xlfn.COUNTIFS($L$2:$L50118,W904)</f>
        <v>1</v>
      </c>
    </row>
    <row r="905" spans="10:24" ht="13.5">
      <c r="J905" s="78">
        <v>2014</v>
      </c>
      <c r="K905" s="81" t="s">
        <v>4</v>
      </c>
      <c r="L905" s="65" t="s">
        <v>1294</v>
      </c>
      <c r="M905" s="24">
        <v>999</v>
      </c>
      <c r="N905" s="52" t="s">
        <v>25</v>
      </c>
      <c r="O905" s="33" t="s">
        <v>13</v>
      </c>
      <c r="P905" s="12">
        <v>0</v>
      </c>
      <c r="Q905" s="59" t="s">
        <v>1293</v>
      </c>
      <c r="R905" s="59"/>
      <c r="T905" s="8">
        <f t="shared" si="61"/>
        <v>1</v>
      </c>
      <c r="U905" s="17">
        <f t="shared" si="62"/>
        <v>0</v>
      </c>
      <c r="V905" s="17"/>
      <c r="W905" s="19" t="str">
        <f t="shared" si="60"/>
        <v>CPP_007766</v>
      </c>
      <c r="X905" s="8">
        <f>_xlfn.COUNTIFS($L$2:$L50119,W905)</f>
        <v>1</v>
      </c>
    </row>
    <row r="906" spans="10:24" ht="13.5">
      <c r="J906" s="79">
        <v>2014</v>
      </c>
      <c r="K906" s="81" t="s">
        <v>4</v>
      </c>
      <c r="L906" s="65" t="s">
        <v>1439</v>
      </c>
      <c r="M906" s="24">
        <v>999</v>
      </c>
      <c r="N906" s="52" t="s">
        <v>25</v>
      </c>
      <c r="O906" s="33" t="s">
        <v>119</v>
      </c>
      <c r="P906" s="12">
        <v>1</v>
      </c>
      <c r="Q906" s="59" t="s">
        <v>483</v>
      </c>
      <c r="R906" s="59"/>
      <c r="T906" s="8">
        <f t="shared" si="61"/>
        <v>1</v>
      </c>
      <c r="U906" s="17">
        <f t="shared" si="62"/>
        <v>1</v>
      </c>
      <c r="V906" s="17"/>
      <c r="W906" s="19" t="str">
        <f t="shared" si="60"/>
        <v>CPP_007767</v>
      </c>
      <c r="X906" s="8">
        <f>_xlfn.COUNTIFS($L$2:$L50120,W906)</f>
        <v>1</v>
      </c>
    </row>
    <row r="907" spans="10:24" ht="13.5">
      <c r="J907" s="74">
        <v>2014</v>
      </c>
      <c r="K907" s="81" t="s">
        <v>4</v>
      </c>
      <c r="L907" s="65" t="s">
        <v>682</v>
      </c>
      <c r="M907" s="24">
        <v>3386</v>
      </c>
      <c r="N907" s="52" t="s">
        <v>25</v>
      </c>
      <c r="O907" s="33" t="s">
        <v>13</v>
      </c>
      <c r="P907" s="12">
        <v>0</v>
      </c>
      <c r="Q907" s="59" t="s">
        <v>683</v>
      </c>
      <c r="R907" s="59"/>
      <c r="T907" s="8">
        <f t="shared" si="61"/>
        <v>1</v>
      </c>
      <c r="U907" s="17">
        <f t="shared" si="62"/>
        <v>0</v>
      </c>
      <c r="V907" s="17"/>
      <c r="W907" s="19" t="str">
        <f t="shared" si="60"/>
        <v>CPP_007772</v>
      </c>
      <c r="X907" s="8">
        <f>_xlfn.COUNTIFS($L$2:$L50121,W907)</f>
        <v>1</v>
      </c>
    </row>
    <row r="908" spans="10:24" ht="13.5">
      <c r="J908" s="78">
        <v>2014</v>
      </c>
      <c r="K908" s="81" t="s">
        <v>4</v>
      </c>
      <c r="L908" s="65" t="s">
        <v>1303</v>
      </c>
      <c r="M908" s="24">
        <v>999</v>
      </c>
      <c r="N908" s="52" t="s">
        <v>25</v>
      </c>
      <c r="O908" s="33" t="s">
        <v>13</v>
      </c>
      <c r="P908" s="12">
        <v>0</v>
      </c>
      <c r="Q908" s="59" t="s">
        <v>675</v>
      </c>
      <c r="R908" s="59"/>
      <c r="T908" s="8">
        <f t="shared" si="61"/>
        <v>1</v>
      </c>
      <c r="U908" s="17">
        <f t="shared" si="62"/>
        <v>0</v>
      </c>
      <c r="V908" s="17"/>
      <c r="W908" s="19" t="str">
        <f t="shared" si="60"/>
        <v>CPP_007773</v>
      </c>
      <c r="X908" s="8">
        <f>_xlfn.COUNTIFS($L$2:$L50122,W908)</f>
        <v>1</v>
      </c>
    </row>
    <row r="909" spans="10:24" ht="13.5">
      <c r="J909" s="78">
        <v>2014</v>
      </c>
      <c r="K909" s="81" t="s">
        <v>4</v>
      </c>
      <c r="L909" s="65" t="s">
        <v>1304</v>
      </c>
      <c r="M909" s="24">
        <v>999</v>
      </c>
      <c r="N909" s="52" t="s">
        <v>25</v>
      </c>
      <c r="O909" s="33" t="s">
        <v>13</v>
      </c>
      <c r="P909" s="12">
        <v>0</v>
      </c>
      <c r="Q909" s="59" t="s">
        <v>675</v>
      </c>
      <c r="R909" s="59"/>
      <c r="T909" s="8">
        <f t="shared" si="61"/>
        <v>1</v>
      </c>
      <c r="U909" s="17">
        <f t="shared" si="62"/>
        <v>0</v>
      </c>
      <c r="V909" s="17"/>
      <c r="W909" s="19" t="str">
        <f t="shared" si="60"/>
        <v>CPP_007774</v>
      </c>
      <c r="X909" s="8">
        <f>_xlfn.COUNTIFS($L$2:$L50123,W909)</f>
        <v>1</v>
      </c>
    </row>
    <row r="910" spans="10:24" ht="13.5">
      <c r="J910" s="78">
        <v>2014</v>
      </c>
      <c r="K910" s="81" t="s">
        <v>4</v>
      </c>
      <c r="L910" s="65" t="s">
        <v>1262</v>
      </c>
      <c r="M910" s="24">
        <v>999</v>
      </c>
      <c r="N910" s="52" t="s">
        <v>25</v>
      </c>
      <c r="O910" s="33" t="s">
        <v>13</v>
      </c>
      <c r="P910" s="12">
        <v>0</v>
      </c>
      <c r="Q910" s="59" t="s">
        <v>675</v>
      </c>
      <c r="R910" s="59"/>
      <c r="T910" s="8">
        <f t="shared" si="61"/>
        <v>1</v>
      </c>
      <c r="U910" s="17">
        <f t="shared" si="62"/>
        <v>0</v>
      </c>
      <c r="V910" s="17"/>
      <c r="W910" s="19" t="str">
        <f t="shared" si="60"/>
        <v>CPP_007775</v>
      </c>
      <c r="X910" s="8">
        <f>_xlfn.COUNTIFS($L$2:$L50124,W910)</f>
        <v>1</v>
      </c>
    </row>
    <row r="911" spans="10:24" ht="13.5">
      <c r="J911" s="78">
        <v>2014</v>
      </c>
      <c r="K911" s="81" t="s">
        <v>4</v>
      </c>
      <c r="L911" s="65" t="s">
        <v>1263</v>
      </c>
      <c r="M911" s="24">
        <v>999</v>
      </c>
      <c r="N911" s="52" t="s">
        <v>25</v>
      </c>
      <c r="O911" s="33" t="s">
        <v>13</v>
      </c>
      <c r="P911" s="12">
        <v>0</v>
      </c>
      <c r="Q911" s="59" t="s">
        <v>1264</v>
      </c>
      <c r="R911" s="59"/>
      <c r="T911" s="8">
        <f t="shared" si="61"/>
        <v>1</v>
      </c>
      <c r="U911" s="17">
        <f t="shared" si="62"/>
        <v>0</v>
      </c>
      <c r="V911" s="17"/>
      <c r="W911" s="19" t="str">
        <f t="shared" si="60"/>
        <v>CPP_007776</v>
      </c>
      <c r="X911" s="8">
        <f>_xlfn.COUNTIFS($L$2:$L50125,W911)</f>
        <v>1</v>
      </c>
    </row>
    <row r="912" spans="10:24" ht="13.5">
      <c r="J912" s="78">
        <v>2014</v>
      </c>
      <c r="K912" s="81" t="s">
        <v>4</v>
      </c>
      <c r="L912" s="65" t="s">
        <v>1305</v>
      </c>
      <c r="M912" s="24">
        <v>999</v>
      </c>
      <c r="N912" s="52" t="s">
        <v>25</v>
      </c>
      <c r="O912" s="33" t="s">
        <v>13</v>
      </c>
      <c r="P912" s="12">
        <v>0</v>
      </c>
      <c r="Q912" s="59" t="s">
        <v>675</v>
      </c>
      <c r="R912" s="59"/>
      <c r="T912" s="8">
        <f t="shared" si="61"/>
        <v>1</v>
      </c>
      <c r="U912" s="17">
        <f t="shared" si="62"/>
        <v>0</v>
      </c>
      <c r="V912" s="17"/>
      <c r="W912" s="19" t="str">
        <f t="shared" si="60"/>
        <v>CPP_007777</v>
      </c>
      <c r="X912" s="8">
        <f>_xlfn.COUNTIFS($L$2:$L50126,W912)</f>
        <v>1</v>
      </c>
    </row>
    <row r="913" spans="10:24" ht="13.5">
      <c r="J913" s="75">
        <v>2014</v>
      </c>
      <c r="K913" s="19" t="s">
        <v>4</v>
      </c>
      <c r="L913" s="86" t="s">
        <v>251</v>
      </c>
      <c r="M913" s="24">
        <v>23324</v>
      </c>
      <c r="N913" s="13" t="s">
        <v>25</v>
      </c>
      <c r="O913" s="54" t="s">
        <v>13</v>
      </c>
      <c r="P913" s="12">
        <v>0</v>
      </c>
      <c r="Q913" s="59"/>
      <c r="R913" s="59"/>
      <c r="T913" s="8">
        <f t="shared" si="61"/>
        <v>1</v>
      </c>
      <c r="U913" s="17">
        <f t="shared" si="62"/>
        <v>0</v>
      </c>
      <c r="V913" s="17"/>
      <c r="W913" s="19" t="str">
        <f t="shared" si="60"/>
        <v>CPP_007784</v>
      </c>
      <c r="X913" s="8">
        <f>_xlfn.COUNTIFS($L$2:$L50127,W913)</f>
        <v>1</v>
      </c>
    </row>
    <row r="914" spans="10:24" ht="13.5">
      <c r="J914" s="78">
        <v>2014</v>
      </c>
      <c r="K914" s="81" t="s">
        <v>4</v>
      </c>
      <c r="L914" s="65" t="s">
        <v>1277</v>
      </c>
      <c r="M914" s="24">
        <v>999</v>
      </c>
      <c r="N914" s="52" t="s">
        <v>25</v>
      </c>
      <c r="O914" s="33" t="s">
        <v>13</v>
      </c>
      <c r="P914" s="12">
        <v>0</v>
      </c>
      <c r="Q914" s="59" t="s">
        <v>1234</v>
      </c>
      <c r="R914" s="59"/>
      <c r="T914" s="8">
        <f t="shared" si="61"/>
        <v>1</v>
      </c>
      <c r="U914" s="17">
        <f t="shared" si="62"/>
        <v>0</v>
      </c>
      <c r="V914" s="17"/>
      <c r="W914" s="19" t="str">
        <f t="shared" si="60"/>
        <v>CPP_007785</v>
      </c>
      <c r="X914" s="8">
        <f>_xlfn.COUNTIFS($L$2:$L50128,W914)</f>
        <v>1</v>
      </c>
    </row>
    <row r="915" spans="10:24" ht="13.5">
      <c r="J915" s="78">
        <v>2014</v>
      </c>
      <c r="K915" s="81" t="s">
        <v>4</v>
      </c>
      <c r="L915" s="65" t="s">
        <v>1233</v>
      </c>
      <c r="M915" s="24">
        <v>999</v>
      </c>
      <c r="N915" s="52" t="s">
        <v>25</v>
      </c>
      <c r="O915" s="33" t="s">
        <v>13</v>
      </c>
      <c r="P915" s="12">
        <v>0</v>
      </c>
      <c r="Q915" s="59" t="s">
        <v>1234</v>
      </c>
      <c r="R915" s="59"/>
      <c r="T915" s="8">
        <f t="shared" si="61"/>
        <v>1</v>
      </c>
      <c r="U915" s="17">
        <f t="shared" si="62"/>
        <v>0</v>
      </c>
      <c r="V915" s="17"/>
      <c r="W915" s="19" t="str">
        <f t="shared" si="60"/>
        <v>CPP_007786</v>
      </c>
      <c r="X915" s="8">
        <f>_xlfn.COUNTIFS($L$2:$L50129,W915)</f>
        <v>1</v>
      </c>
    </row>
    <row r="916" spans="10:24" ht="13.5">
      <c r="J916" s="74">
        <v>2014</v>
      </c>
      <c r="K916" s="81" t="s">
        <v>4</v>
      </c>
      <c r="L916" s="65" t="s">
        <v>684</v>
      </c>
      <c r="M916" s="24">
        <v>3553</v>
      </c>
      <c r="N916" s="52" t="s">
        <v>25</v>
      </c>
      <c r="O916" s="33" t="s">
        <v>13</v>
      </c>
      <c r="P916" s="12">
        <v>0</v>
      </c>
      <c r="Q916" s="59" t="s">
        <v>683</v>
      </c>
      <c r="R916" s="59"/>
      <c r="T916" s="8">
        <f t="shared" si="61"/>
        <v>1</v>
      </c>
      <c r="U916" s="17">
        <f t="shared" si="62"/>
        <v>0</v>
      </c>
      <c r="V916" s="17"/>
      <c r="W916" s="19" t="str">
        <f t="shared" si="60"/>
        <v>CPP_007787</v>
      </c>
      <c r="X916" s="8">
        <f>_xlfn.COUNTIFS($L$2:$L50130,W916)</f>
        <v>1</v>
      </c>
    </row>
    <row r="917" spans="10:24" ht="13.5">
      <c r="J917" s="78">
        <v>2014</v>
      </c>
      <c r="K917" s="81" t="s">
        <v>4</v>
      </c>
      <c r="L917" s="65" t="s">
        <v>1265</v>
      </c>
      <c r="M917" s="24">
        <v>999</v>
      </c>
      <c r="N917" s="52" t="s">
        <v>25</v>
      </c>
      <c r="O917" s="33" t="s">
        <v>13</v>
      </c>
      <c r="P917" s="12">
        <v>0</v>
      </c>
      <c r="Q917" s="59" t="s">
        <v>967</v>
      </c>
      <c r="R917" s="59"/>
      <c r="T917" s="8">
        <f t="shared" si="61"/>
        <v>1</v>
      </c>
      <c r="U917" s="17">
        <f t="shared" si="62"/>
        <v>0</v>
      </c>
      <c r="V917" s="17"/>
      <c r="W917" s="19" t="str">
        <f aca="true" t="shared" si="63" ref="W917:W980">L917</f>
        <v>CPP_007788</v>
      </c>
      <c r="X917" s="8">
        <f>_xlfn.COUNTIFS($L$2:$L50131,W917)</f>
        <v>1</v>
      </c>
    </row>
    <row r="918" spans="10:24" ht="13.5">
      <c r="J918" s="78">
        <v>2014</v>
      </c>
      <c r="K918" s="81" t="s">
        <v>4</v>
      </c>
      <c r="L918" s="65" t="s">
        <v>1250</v>
      </c>
      <c r="M918" s="24">
        <v>999</v>
      </c>
      <c r="N918" s="52" t="s">
        <v>25</v>
      </c>
      <c r="O918" s="33" t="s">
        <v>13</v>
      </c>
      <c r="P918" s="12">
        <v>0</v>
      </c>
      <c r="Q918" s="59" t="s">
        <v>689</v>
      </c>
      <c r="R918" s="59"/>
      <c r="T918" s="8">
        <f t="shared" si="61"/>
        <v>1</v>
      </c>
      <c r="U918" s="17">
        <f t="shared" si="62"/>
        <v>0</v>
      </c>
      <c r="V918" s="17"/>
      <c r="W918" s="19" t="str">
        <f t="shared" si="63"/>
        <v>CPP_007789</v>
      </c>
      <c r="X918" s="8">
        <f>_xlfn.COUNTIFS($L$2:$L50132,W918)</f>
        <v>1</v>
      </c>
    </row>
    <row r="919" spans="10:24" ht="13.5">
      <c r="J919" s="78">
        <v>2014</v>
      </c>
      <c r="K919" s="81" t="s">
        <v>4</v>
      </c>
      <c r="L919" s="65" t="s">
        <v>1249</v>
      </c>
      <c r="M919" s="24">
        <v>999</v>
      </c>
      <c r="N919" s="52" t="s">
        <v>25</v>
      </c>
      <c r="O919" s="33" t="s">
        <v>13</v>
      </c>
      <c r="P919" s="12">
        <v>0</v>
      </c>
      <c r="Q919" s="59" t="s">
        <v>689</v>
      </c>
      <c r="R919" s="59"/>
      <c r="T919" s="8">
        <f t="shared" si="61"/>
        <v>1</v>
      </c>
      <c r="U919" s="17">
        <f t="shared" si="62"/>
        <v>0</v>
      </c>
      <c r="V919" s="17"/>
      <c r="W919" s="19" t="str">
        <f t="shared" si="63"/>
        <v>CPP_007790</v>
      </c>
      <c r="X919" s="8">
        <f>_xlfn.COUNTIFS($L$2:$L50133,W919)</f>
        <v>1</v>
      </c>
    </row>
    <row r="920" spans="10:24" ht="13.5">
      <c r="J920" s="78">
        <v>2014</v>
      </c>
      <c r="K920" s="81" t="s">
        <v>4</v>
      </c>
      <c r="L920" s="65" t="s">
        <v>1160</v>
      </c>
      <c r="M920" s="24">
        <v>999</v>
      </c>
      <c r="N920" s="52" t="s">
        <v>25</v>
      </c>
      <c r="O920" s="33" t="s">
        <v>13</v>
      </c>
      <c r="P920" s="12">
        <v>0</v>
      </c>
      <c r="Q920" s="59" t="s">
        <v>1159</v>
      </c>
      <c r="R920" s="59"/>
      <c r="T920" s="8">
        <f t="shared" si="61"/>
        <v>1</v>
      </c>
      <c r="U920" s="17">
        <f t="shared" si="62"/>
        <v>0</v>
      </c>
      <c r="V920" s="17"/>
      <c r="W920" s="19" t="str">
        <f t="shared" si="63"/>
        <v>CPP_007791</v>
      </c>
      <c r="X920" s="8">
        <f>_xlfn.COUNTIFS($L$2:$L50134,W920)</f>
        <v>1</v>
      </c>
    </row>
    <row r="921" spans="10:24" ht="13.5">
      <c r="J921" s="78">
        <v>2014</v>
      </c>
      <c r="K921" s="81" t="s">
        <v>4</v>
      </c>
      <c r="L921" s="65" t="s">
        <v>1158</v>
      </c>
      <c r="M921" s="24">
        <v>999</v>
      </c>
      <c r="N921" s="52" t="s">
        <v>25</v>
      </c>
      <c r="O921" s="33" t="s">
        <v>13</v>
      </c>
      <c r="P921" s="12">
        <v>0</v>
      </c>
      <c r="Q921" s="59" t="s">
        <v>1159</v>
      </c>
      <c r="R921" s="59"/>
      <c r="T921" s="8">
        <f t="shared" si="61"/>
        <v>1</v>
      </c>
      <c r="U921" s="17">
        <f t="shared" si="62"/>
        <v>0</v>
      </c>
      <c r="V921" s="17"/>
      <c r="W921" s="19" t="str">
        <f t="shared" si="63"/>
        <v>CPP_007792</v>
      </c>
      <c r="X921" s="8">
        <f>_xlfn.COUNTIFS($L$2:$L50135,W921)</f>
        <v>1</v>
      </c>
    </row>
    <row r="922" spans="10:24" ht="13.5">
      <c r="J922" s="75">
        <v>2014</v>
      </c>
      <c r="K922" s="19" t="s">
        <v>4</v>
      </c>
      <c r="L922" s="86" t="s">
        <v>252</v>
      </c>
      <c r="M922" s="24">
        <v>3976</v>
      </c>
      <c r="N922" s="13" t="s">
        <v>25</v>
      </c>
      <c r="O922" s="54" t="s">
        <v>13</v>
      </c>
      <c r="P922" s="12">
        <v>0</v>
      </c>
      <c r="Q922" s="59" t="s">
        <v>1159</v>
      </c>
      <c r="R922" s="59"/>
      <c r="T922" s="8">
        <f t="shared" si="61"/>
        <v>1</v>
      </c>
      <c r="U922" s="17">
        <f t="shared" si="62"/>
        <v>0</v>
      </c>
      <c r="V922" s="17"/>
      <c r="W922" s="19" t="str">
        <f t="shared" si="63"/>
        <v>CPP_007793</v>
      </c>
      <c r="X922" s="8">
        <f>_xlfn.COUNTIFS($L$2:$L50136,W922)</f>
        <v>1</v>
      </c>
    </row>
    <row r="923" spans="10:24" ht="13.5">
      <c r="J923" s="75">
        <v>2014</v>
      </c>
      <c r="K923" s="19" t="s">
        <v>4</v>
      </c>
      <c r="L923" s="86" t="s">
        <v>253</v>
      </c>
      <c r="M923" s="24">
        <v>12211</v>
      </c>
      <c r="N923" s="13" t="s">
        <v>25</v>
      </c>
      <c r="O923" s="54" t="s">
        <v>13</v>
      </c>
      <c r="P923" s="12">
        <v>0</v>
      </c>
      <c r="Q923" s="59"/>
      <c r="R923" s="59"/>
      <c r="T923" s="8">
        <f t="shared" si="61"/>
        <v>1</v>
      </c>
      <c r="U923" s="17">
        <f t="shared" si="62"/>
        <v>0</v>
      </c>
      <c r="V923" s="17"/>
      <c r="W923" s="19" t="str">
        <f t="shared" si="63"/>
        <v>CPP_007794</v>
      </c>
      <c r="X923" s="8">
        <f>_xlfn.COUNTIFS($L$2:$L50137,W923)</f>
        <v>1</v>
      </c>
    </row>
    <row r="924" spans="10:24" ht="13.5">
      <c r="J924" s="74">
        <v>2014</v>
      </c>
      <c r="K924" s="81" t="s">
        <v>4</v>
      </c>
      <c r="L924" s="65" t="s">
        <v>685</v>
      </c>
      <c r="M924" s="24">
        <v>5332</v>
      </c>
      <c r="N924" s="52" t="s">
        <v>25</v>
      </c>
      <c r="O924" s="33" t="s">
        <v>13</v>
      </c>
      <c r="P924" s="12">
        <v>0</v>
      </c>
      <c r="Q924" s="59" t="s">
        <v>686</v>
      </c>
      <c r="R924" s="59"/>
      <c r="T924" s="8">
        <f t="shared" si="61"/>
        <v>1</v>
      </c>
      <c r="U924" s="17">
        <f t="shared" si="62"/>
        <v>0</v>
      </c>
      <c r="V924" s="17"/>
      <c r="W924" s="19" t="str">
        <f t="shared" si="63"/>
        <v>CPP_007795</v>
      </c>
      <c r="X924" s="8">
        <f>_xlfn.COUNTIFS($L$2:$L50138,W924)</f>
        <v>1</v>
      </c>
    </row>
    <row r="925" spans="10:24" ht="13.5">
      <c r="J925" s="74">
        <v>2014</v>
      </c>
      <c r="K925" s="81" t="s">
        <v>4</v>
      </c>
      <c r="L925" s="65" t="s">
        <v>687</v>
      </c>
      <c r="M925" s="24">
        <v>23324</v>
      </c>
      <c r="N925" s="52" t="s">
        <v>25</v>
      </c>
      <c r="O925" s="33" t="s">
        <v>13</v>
      </c>
      <c r="P925" s="12">
        <v>0</v>
      </c>
      <c r="Q925" s="59" t="s">
        <v>644</v>
      </c>
      <c r="R925" s="59"/>
      <c r="T925" s="8">
        <f t="shared" si="61"/>
        <v>1</v>
      </c>
      <c r="U925" s="17">
        <f t="shared" si="62"/>
        <v>0</v>
      </c>
      <c r="V925" s="17"/>
      <c r="W925" s="19" t="str">
        <f t="shared" si="63"/>
        <v>CPP_007796</v>
      </c>
      <c r="X925" s="8">
        <f>_xlfn.COUNTIFS($L$2:$L50139,W925)</f>
        <v>1</v>
      </c>
    </row>
    <row r="926" spans="10:24" ht="13.5">
      <c r="J926" s="74">
        <v>2014</v>
      </c>
      <c r="K926" s="81" t="s">
        <v>4</v>
      </c>
      <c r="L926" s="65" t="s">
        <v>688</v>
      </c>
      <c r="M926" s="24">
        <v>12449</v>
      </c>
      <c r="N926" s="52" t="s">
        <v>25</v>
      </c>
      <c r="O926" s="66" t="s">
        <v>119</v>
      </c>
      <c r="P926" s="12" t="s">
        <v>812</v>
      </c>
      <c r="Q926" s="102" t="s">
        <v>1797</v>
      </c>
      <c r="R926" s="59"/>
      <c r="T926" s="8">
        <f t="shared" si="61"/>
        <v>1</v>
      </c>
      <c r="U926" s="17">
        <f t="shared" si="62"/>
        <v>1</v>
      </c>
      <c r="V926" s="17"/>
      <c r="W926" s="19" t="str">
        <f t="shared" si="63"/>
        <v>CPP_007797</v>
      </c>
      <c r="X926" s="8">
        <f>_xlfn.COUNTIFS($L$2:$L50140,W926)</f>
        <v>1</v>
      </c>
    </row>
    <row r="927" spans="10:24" ht="13.5">
      <c r="J927" s="74">
        <v>2014</v>
      </c>
      <c r="K927" s="81" t="s">
        <v>4</v>
      </c>
      <c r="L927" s="65" t="s">
        <v>690</v>
      </c>
      <c r="M927" s="24">
        <v>18288</v>
      </c>
      <c r="N927" s="52" t="s">
        <v>25</v>
      </c>
      <c r="O927" s="33" t="s">
        <v>13</v>
      </c>
      <c r="P927" s="12">
        <v>0</v>
      </c>
      <c r="Q927" s="59" t="s">
        <v>691</v>
      </c>
      <c r="R927" s="59"/>
      <c r="T927" s="8">
        <f t="shared" si="61"/>
        <v>1</v>
      </c>
      <c r="U927" s="17">
        <f t="shared" si="62"/>
        <v>0</v>
      </c>
      <c r="V927" s="17"/>
      <c r="W927" s="19" t="str">
        <f t="shared" si="63"/>
        <v>CPP_007798</v>
      </c>
      <c r="X927" s="8">
        <f>_xlfn.COUNTIFS($L$2:$L50141,W927)</f>
        <v>1</v>
      </c>
    </row>
    <row r="928" spans="10:24" ht="13.5">
      <c r="J928" s="74">
        <v>2014</v>
      </c>
      <c r="K928" s="81" t="s">
        <v>4</v>
      </c>
      <c r="L928" s="65" t="s">
        <v>692</v>
      </c>
      <c r="M928" s="24">
        <v>23324</v>
      </c>
      <c r="N928" s="52" t="s">
        <v>25</v>
      </c>
      <c r="O928" s="33" t="s">
        <v>13</v>
      </c>
      <c r="P928" s="12">
        <v>0</v>
      </c>
      <c r="Q928" s="59" t="s">
        <v>644</v>
      </c>
      <c r="R928" s="59"/>
      <c r="T928" s="8">
        <f t="shared" si="61"/>
        <v>1</v>
      </c>
      <c r="U928" s="17">
        <f t="shared" si="62"/>
        <v>0</v>
      </c>
      <c r="V928" s="17"/>
      <c r="W928" s="19" t="str">
        <f t="shared" si="63"/>
        <v>CPP_007799</v>
      </c>
      <c r="X928" s="8">
        <f>_xlfn.COUNTIFS($L$2:$L50142,W928)</f>
        <v>1</v>
      </c>
    </row>
    <row r="929" spans="10:24" ht="13.5">
      <c r="J929" s="74">
        <v>2014</v>
      </c>
      <c r="K929" s="81" t="s">
        <v>4</v>
      </c>
      <c r="L929" s="65" t="s">
        <v>693</v>
      </c>
      <c r="M929" s="24">
        <v>37894</v>
      </c>
      <c r="N929" s="52" t="s">
        <v>25</v>
      </c>
      <c r="O929" s="33" t="s">
        <v>13</v>
      </c>
      <c r="P929" s="12">
        <v>0</v>
      </c>
      <c r="Q929" s="59" t="s">
        <v>475</v>
      </c>
      <c r="R929" s="59"/>
      <c r="T929" s="8">
        <f t="shared" si="61"/>
        <v>1</v>
      </c>
      <c r="U929" s="17">
        <f t="shared" si="62"/>
        <v>0</v>
      </c>
      <c r="V929" s="17"/>
      <c r="W929" s="19" t="str">
        <f t="shared" si="63"/>
        <v>CPP_007800</v>
      </c>
      <c r="X929" s="8">
        <f>_xlfn.COUNTIFS($L$2:$L50143,W929)</f>
        <v>1</v>
      </c>
    </row>
    <row r="930" spans="10:24" ht="13.5">
      <c r="J930" s="74">
        <v>2014</v>
      </c>
      <c r="K930" s="81" t="s">
        <v>4</v>
      </c>
      <c r="L930" s="65" t="s">
        <v>694</v>
      </c>
      <c r="M930" s="24">
        <v>37894</v>
      </c>
      <c r="N930" s="52" t="s">
        <v>25</v>
      </c>
      <c r="O930" s="33" t="s">
        <v>13</v>
      </c>
      <c r="P930" s="12">
        <v>0</v>
      </c>
      <c r="Q930" s="59" t="s">
        <v>475</v>
      </c>
      <c r="R930" s="59"/>
      <c r="T930" s="8">
        <f t="shared" si="61"/>
        <v>1</v>
      </c>
      <c r="U930" s="17">
        <f t="shared" si="62"/>
        <v>0</v>
      </c>
      <c r="V930" s="17"/>
      <c r="W930" s="19" t="str">
        <f t="shared" si="63"/>
        <v>CPP_007801</v>
      </c>
      <c r="X930" s="8">
        <f>_xlfn.COUNTIFS($L$2:$L50144,W930)</f>
        <v>1</v>
      </c>
    </row>
    <row r="931" spans="10:24" ht="13.5">
      <c r="J931" s="75">
        <v>2014</v>
      </c>
      <c r="K931" s="19" t="s">
        <v>4</v>
      </c>
      <c r="L931" s="86" t="s">
        <v>247</v>
      </c>
      <c r="M931" s="24">
        <v>1000</v>
      </c>
      <c r="N931" s="13" t="s">
        <v>14</v>
      </c>
      <c r="O931" s="54" t="s">
        <v>13</v>
      </c>
      <c r="P931" s="12">
        <v>0</v>
      </c>
      <c r="Q931" s="59"/>
      <c r="R931" s="59"/>
      <c r="T931" s="8">
        <f t="shared" si="61"/>
        <v>1</v>
      </c>
      <c r="U931" s="17">
        <f t="shared" si="62"/>
        <v>0</v>
      </c>
      <c r="V931" s="17"/>
      <c r="W931" s="19" t="str">
        <f t="shared" si="63"/>
        <v>CPP_007840</v>
      </c>
      <c r="X931" s="8">
        <f>_xlfn.COUNTIFS($L$2:$L50145,W931)</f>
        <v>1</v>
      </c>
    </row>
    <row r="932" spans="10:24" ht="13.5">
      <c r="J932" s="75">
        <v>2014</v>
      </c>
      <c r="K932" s="19" t="s">
        <v>4</v>
      </c>
      <c r="L932" s="86" t="s">
        <v>535</v>
      </c>
      <c r="M932" s="24">
        <v>37894</v>
      </c>
      <c r="N932" s="13" t="s">
        <v>25</v>
      </c>
      <c r="O932" s="54" t="s">
        <v>13</v>
      </c>
      <c r="P932" s="12">
        <v>0</v>
      </c>
      <c r="Q932" s="99"/>
      <c r="R932" s="99"/>
      <c r="T932" s="8">
        <f t="shared" si="61"/>
        <v>1</v>
      </c>
      <c r="U932" s="17">
        <f t="shared" si="62"/>
        <v>0</v>
      </c>
      <c r="V932" s="17"/>
      <c r="W932" s="19" t="str">
        <f t="shared" si="63"/>
        <v>CPP_007841</v>
      </c>
      <c r="X932" s="8">
        <f>_xlfn.COUNTIFS($L$2:$L50146,W932)</f>
        <v>1</v>
      </c>
    </row>
    <row r="933" spans="10:24" ht="13.5">
      <c r="J933" s="74">
        <v>2014</v>
      </c>
      <c r="K933" s="81" t="s">
        <v>4</v>
      </c>
      <c r="L933" s="65" t="s">
        <v>695</v>
      </c>
      <c r="M933" s="24">
        <v>7922</v>
      </c>
      <c r="N933" s="52" t="s">
        <v>25</v>
      </c>
      <c r="O933" s="33" t="s">
        <v>13</v>
      </c>
      <c r="P933" s="12">
        <v>0</v>
      </c>
      <c r="Q933" s="59" t="s">
        <v>662</v>
      </c>
      <c r="R933" s="59"/>
      <c r="T933" s="8">
        <f t="shared" si="61"/>
        <v>1</v>
      </c>
      <c r="U933" s="17">
        <f t="shared" si="62"/>
        <v>0</v>
      </c>
      <c r="V933" s="17"/>
      <c r="W933" s="19" t="str">
        <f t="shared" si="63"/>
        <v>CPP_007842</v>
      </c>
      <c r="X933" s="8">
        <f>_xlfn.COUNTIFS($L$2:$L50147,W933)</f>
        <v>1</v>
      </c>
    </row>
    <row r="934" spans="10:24" ht="13.5">
      <c r="J934" s="74">
        <v>2014</v>
      </c>
      <c r="K934" s="81" t="s">
        <v>4</v>
      </c>
      <c r="L934" s="65" t="s">
        <v>696</v>
      </c>
      <c r="M934" s="24">
        <v>7966</v>
      </c>
      <c r="N934" s="52" t="s">
        <v>25</v>
      </c>
      <c r="O934" s="33" t="s">
        <v>13</v>
      </c>
      <c r="P934" s="12">
        <v>0</v>
      </c>
      <c r="Q934" s="59" t="s">
        <v>662</v>
      </c>
      <c r="R934" s="59"/>
      <c r="T934" s="8">
        <f t="shared" si="61"/>
        <v>1</v>
      </c>
      <c r="U934" s="17">
        <f t="shared" si="62"/>
        <v>0</v>
      </c>
      <c r="V934" s="17"/>
      <c r="W934" s="19" t="str">
        <f t="shared" si="63"/>
        <v>CPP_007843</v>
      </c>
      <c r="X934" s="8">
        <f>_xlfn.COUNTIFS($L$2:$L50148,W934)</f>
        <v>1</v>
      </c>
    </row>
    <row r="935" spans="10:24" ht="13.5">
      <c r="J935" s="74">
        <v>2014</v>
      </c>
      <c r="K935" s="81" t="s">
        <v>4</v>
      </c>
      <c r="L935" s="65" t="s">
        <v>697</v>
      </c>
      <c r="M935" s="24">
        <v>7944</v>
      </c>
      <c r="N935" s="52" t="s">
        <v>25</v>
      </c>
      <c r="O935" s="66" t="s">
        <v>119</v>
      </c>
      <c r="P935" s="12">
        <v>1</v>
      </c>
      <c r="Q935" s="59" t="s">
        <v>662</v>
      </c>
      <c r="R935" s="59"/>
      <c r="T935" s="8">
        <f t="shared" si="61"/>
        <v>1</v>
      </c>
      <c r="U935" s="17">
        <f t="shared" si="62"/>
        <v>1</v>
      </c>
      <c r="V935" s="17"/>
      <c r="W935" s="19" t="str">
        <f t="shared" si="63"/>
        <v>CPP_007844</v>
      </c>
      <c r="X935" s="8">
        <f>_xlfn.COUNTIFS($L$2:$L50149,W935)</f>
        <v>1</v>
      </c>
    </row>
    <row r="936" spans="10:24" ht="13.5">
      <c r="J936" s="76">
        <v>2014</v>
      </c>
      <c r="K936" s="84" t="s">
        <v>4</v>
      </c>
      <c r="L936" s="94" t="s">
        <v>470</v>
      </c>
      <c r="M936" s="60" t="s">
        <v>471</v>
      </c>
      <c r="N936" s="59" t="s">
        <v>25</v>
      </c>
      <c r="O936" s="64" t="s">
        <v>13</v>
      </c>
      <c r="P936" s="59">
        <v>0</v>
      </c>
      <c r="Q936" s="59" t="s">
        <v>472</v>
      </c>
      <c r="R936" s="59"/>
      <c r="T936" s="8">
        <f t="shared" si="61"/>
        <v>1</v>
      </c>
      <c r="U936" s="17">
        <f t="shared" si="62"/>
        <v>0</v>
      </c>
      <c r="V936" s="17"/>
      <c r="W936" s="19" t="str">
        <f t="shared" si="63"/>
        <v>CPP_007845</v>
      </c>
      <c r="X936" s="8">
        <f>_xlfn.COUNTIFS($L$2:$L50150,W936)</f>
        <v>1</v>
      </c>
    </row>
    <row r="937" spans="10:24" ht="13.5">
      <c r="J937" s="74">
        <v>2014</v>
      </c>
      <c r="K937" s="81" t="s">
        <v>4</v>
      </c>
      <c r="L937" s="65" t="s">
        <v>698</v>
      </c>
      <c r="M937" s="24">
        <v>5947</v>
      </c>
      <c r="N937" s="52" t="s">
        <v>25</v>
      </c>
      <c r="O937" s="33" t="s">
        <v>13</v>
      </c>
      <c r="P937" s="12">
        <v>0</v>
      </c>
      <c r="Q937" s="59" t="s">
        <v>699</v>
      </c>
      <c r="R937" s="59"/>
      <c r="T937" s="8">
        <f t="shared" si="61"/>
        <v>1</v>
      </c>
      <c r="U937" s="17">
        <f t="shared" si="62"/>
        <v>0</v>
      </c>
      <c r="V937" s="17"/>
      <c r="W937" s="19" t="str">
        <f t="shared" si="63"/>
        <v>CPP_007847</v>
      </c>
      <c r="X937" s="8">
        <f>_xlfn.COUNTIFS($L$2:$L50151,W937)</f>
        <v>1</v>
      </c>
    </row>
    <row r="938" spans="10:24" ht="13.5">
      <c r="J938" s="76">
        <v>2014</v>
      </c>
      <c r="K938" s="84" t="s">
        <v>4</v>
      </c>
      <c r="L938" s="94" t="s">
        <v>506</v>
      </c>
      <c r="M938" s="60" t="s">
        <v>507</v>
      </c>
      <c r="N938" s="59" t="s">
        <v>25</v>
      </c>
      <c r="O938" s="64" t="s">
        <v>13</v>
      </c>
      <c r="P938" s="59">
        <v>0</v>
      </c>
      <c r="Q938" s="59" t="s">
        <v>508</v>
      </c>
      <c r="R938" s="59"/>
      <c r="T938" s="8">
        <f t="shared" si="61"/>
        <v>1</v>
      </c>
      <c r="U938" s="17">
        <f t="shared" si="62"/>
        <v>0</v>
      </c>
      <c r="V938" s="17"/>
      <c r="W938" s="19" t="str">
        <f t="shared" si="63"/>
        <v>CPP_007848</v>
      </c>
      <c r="X938" s="8">
        <f>_xlfn.COUNTIFS($L$2:$L50152,W938)</f>
        <v>1</v>
      </c>
    </row>
    <row r="939" spans="10:24" ht="13.5">
      <c r="J939" s="76">
        <v>2014</v>
      </c>
      <c r="K939" s="84" t="s">
        <v>4</v>
      </c>
      <c r="L939" s="94" t="s">
        <v>509</v>
      </c>
      <c r="M939" s="60" t="s">
        <v>510</v>
      </c>
      <c r="N939" s="59" t="s">
        <v>25</v>
      </c>
      <c r="O939" s="64" t="s">
        <v>13</v>
      </c>
      <c r="P939" s="59">
        <v>0</v>
      </c>
      <c r="Q939" s="59" t="s">
        <v>511</v>
      </c>
      <c r="R939" s="59"/>
      <c r="T939" s="8">
        <f t="shared" si="61"/>
        <v>1</v>
      </c>
      <c r="U939" s="17">
        <f t="shared" si="62"/>
        <v>0</v>
      </c>
      <c r="V939" s="17"/>
      <c r="W939" s="19" t="str">
        <f t="shared" si="63"/>
        <v>CPP_007849</v>
      </c>
      <c r="X939" s="8">
        <f>_xlfn.COUNTIFS($L$2:$L50153,W939)</f>
        <v>1</v>
      </c>
    </row>
    <row r="940" spans="10:24" ht="13.5">
      <c r="J940" s="76">
        <v>2014</v>
      </c>
      <c r="K940" s="84" t="s">
        <v>4</v>
      </c>
      <c r="L940" s="94" t="s">
        <v>461</v>
      </c>
      <c r="M940" s="60" t="s">
        <v>462</v>
      </c>
      <c r="N940" s="59" t="s">
        <v>14</v>
      </c>
      <c r="O940" s="64" t="s">
        <v>13</v>
      </c>
      <c r="P940" s="59">
        <v>0</v>
      </c>
      <c r="Q940" s="59"/>
      <c r="R940" s="59"/>
      <c r="T940" s="8">
        <f t="shared" si="61"/>
        <v>1</v>
      </c>
      <c r="U940" s="17">
        <f t="shared" si="62"/>
        <v>0</v>
      </c>
      <c r="V940" s="17"/>
      <c r="W940" s="19" t="str">
        <f t="shared" si="63"/>
        <v>CPP_007850</v>
      </c>
      <c r="X940" s="8">
        <f>_xlfn.COUNTIFS($L$2:$L50154,W940)</f>
        <v>1</v>
      </c>
    </row>
    <row r="941" spans="10:24" ht="13.5">
      <c r="J941" s="8">
        <v>2014</v>
      </c>
      <c r="K941" s="13" t="s">
        <v>4</v>
      </c>
      <c r="L941" s="100" t="s">
        <v>1632</v>
      </c>
      <c r="M941" s="24">
        <v>999</v>
      </c>
      <c r="N941" s="11" t="s">
        <v>14</v>
      </c>
      <c r="O941" s="52" t="s">
        <v>119</v>
      </c>
      <c r="P941" s="12">
        <v>1</v>
      </c>
      <c r="Q941" s="59"/>
      <c r="R941" s="59"/>
      <c r="T941" s="8">
        <f t="shared" si="61"/>
        <v>1</v>
      </c>
      <c r="U941" s="17">
        <f t="shared" si="62"/>
        <v>1</v>
      </c>
      <c r="V941" s="17"/>
      <c r="W941" s="19" t="str">
        <f t="shared" si="63"/>
        <v>CPP_007852</v>
      </c>
      <c r="X941" s="8">
        <f>_xlfn.COUNTIFS($L$2:$L50155,W941)</f>
        <v>1</v>
      </c>
    </row>
    <row r="942" spans="10:24" ht="13.5">
      <c r="J942" s="76">
        <v>2014</v>
      </c>
      <c r="K942" s="84" t="s">
        <v>4</v>
      </c>
      <c r="L942" s="94" t="s">
        <v>480</v>
      </c>
      <c r="M942" s="60" t="s">
        <v>481</v>
      </c>
      <c r="N942" s="59" t="s">
        <v>25</v>
      </c>
      <c r="O942" s="64" t="s">
        <v>13</v>
      </c>
      <c r="P942" s="59">
        <v>0</v>
      </c>
      <c r="Q942" s="59" t="s">
        <v>472</v>
      </c>
      <c r="R942" s="59"/>
      <c r="T942" s="8">
        <f t="shared" si="61"/>
        <v>1</v>
      </c>
      <c r="U942" s="17">
        <f t="shared" si="62"/>
        <v>0</v>
      </c>
      <c r="V942" s="17"/>
      <c r="W942" s="19" t="str">
        <f t="shared" si="63"/>
        <v>CPP_007857</v>
      </c>
      <c r="X942" s="8">
        <f>_xlfn.COUNTIFS($L$2:$L50156,W942)</f>
        <v>1</v>
      </c>
    </row>
    <row r="943" spans="10:24" ht="13.5">
      <c r="J943" s="76">
        <v>2014</v>
      </c>
      <c r="K943" s="84" t="s">
        <v>4</v>
      </c>
      <c r="L943" s="94" t="s">
        <v>466</v>
      </c>
      <c r="M943" s="60" t="s">
        <v>464</v>
      </c>
      <c r="N943" s="59" t="s">
        <v>25</v>
      </c>
      <c r="O943" s="64" t="s">
        <v>13</v>
      </c>
      <c r="P943" s="59">
        <v>0</v>
      </c>
      <c r="Q943" s="59" t="s">
        <v>465</v>
      </c>
      <c r="R943" s="59"/>
      <c r="T943" s="8">
        <f t="shared" si="61"/>
        <v>1</v>
      </c>
      <c r="U943" s="17">
        <f t="shared" si="62"/>
        <v>0</v>
      </c>
      <c r="V943" s="17"/>
      <c r="W943" s="19" t="str">
        <f t="shared" si="63"/>
        <v>CPP_007858</v>
      </c>
      <c r="X943" s="8">
        <f>_xlfn.COUNTIFS($L$2:$L50157,W943)</f>
        <v>1</v>
      </c>
    </row>
    <row r="944" spans="10:24" ht="13.5">
      <c r="J944" s="76">
        <v>2014</v>
      </c>
      <c r="K944" s="84" t="s">
        <v>4</v>
      </c>
      <c r="L944" s="94" t="s">
        <v>254</v>
      </c>
      <c r="M944" s="60" t="s">
        <v>476</v>
      </c>
      <c r="N944" s="59" t="s">
        <v>25</v>
      </c>
      <c r="O944" s="64" t="s">
        <v>13</v>
      </c>
      <c r="P944" s="59">
        <v>0</v>
      </c>
      <c r="Q944" s="59" t="s">
        <v>472</v>
      </c>
      <c r="R944" s="59"/>
      <c r="T944" s="8">
        <f t="shared" si="61"/>
        <v>1</v>
      </c>
      <c r="U944" s="17">
        <f t="shared" si="62"/>
        <v>0</v>
      </c>
      <c r="V944" s="17"/>
      <c r="W944" s="19" t="str">
        <f t="shared" si="63"/>
        <v>CPP_007859</v>
      </c>
      <c r="X944" s="8">
        <f>_xlfn.COUNTIFS($L$2:$L50158,W944)</f>
        <v>1</v>
      </c>
    </row>
    <row r="945" spans="10:24" ht="13.5">
      <c r="J945" s="74">
        <v>2014</v>
      </c>
      <c r="K945" s="81" t="s">
        <v>4</v>
      </c>
      <c r="L945" s="65" t="s">
        <v>1299</v>
      </c>
      <c r="M945" s="24">
        <v>7900</v>
      </c>
      <c r="N945" s="52" t="s">
        <v>25</v>
      </c>
      <c r="O945" s="33" t="s">
        <v>13</v>
      </c>
      <c r="P945" s="12">
        <v>0</v>
      </c>
      <c r="Q945" s="59" t="s">
        <v>662</v>
      </c>
      <c r="R945" s="59"/>
      <c r="T945" s="8">
        <f t="shared" si="61"/>
        <v>1</v>
      </c>
      <c r="U945" s="17">
        <f t="shared" si="62"/>
        <v>0</v>
      </c>
      <c r="V945" s="17"/>
      <c r="W945" s="19" t="str">
        <f t="shared" si="63"/>
        <v>CPP_007860</v>
      </c>
      <c r="X945" s="8">
        <f>_xlfn.COUNTIFS($L$2:$L50159,W945)</f>
        <v>1</v>
      </c>
    </row>
    <row r="946" spans="10:24" ht="13.5">
      <c r="J946" s="76">
        <v>2014</v>
      </c>
      <c r="K946" s="84" t="s">
        <v>4</v>
      </c>
      <c r="L946" s="94" t="s">
        <v>463</v>
      </c>
      <c r="M946" s="60" t="s">
        <v>464</v>
      </c>
      <c r="N946" s="59" t="s">
        <v>25</v>
      </c>
      <c r="O946" s="64" t="s">
        <v>13</v>
      </c>
      <c r="P946" s="59">
        <v>0</v>
      </c>
      <c r="Q946" s="59" t="s">
        <v>465</v>
      </c>
      <c r="R946" s="59"/>
      <c r="T946" s="8">
        <f t="shared" si="61"/>
        <v>1</v>
      </c>
      <c r="U946" s="17">
        <f t="shared" si="62"/>
        <v>0</v>
      </c>
      <c r="V946" s="17"/>
      <c r="W946" s="19" t="str">
        <f t="shared" si="63"/>
        <v>CPP_007861</v>
      </c>
      <c r="X946" s="8">
        <f>_xlfn.COUNTIFS($L$2:$L50160,W946)</f>
        <v>1</v>
      </c>
    </row>
    <row r="947" spans="10:24" ht="13.5">
      <c r="J947" s="74">
        <v>2014</v>
      </c>
      <c r="K947" s="81" t="s">
        <v>4</v>
      </c>
      <c r="L947" s="65" t="s">
        <v>1298</v>
      </c>
      <c r="M947" s="24">
        <v>8490</v>
      </c>
      <c r="N947" s="52" t="s">
        <v>25</v>
      </c>
      <c r="O947" s="33" t="s">
        <v>13</v>
      </c>
      <c r="P947" s="12">
        <v>0</v>
      </c>
      <c r="Q947" s="59" t="s">
        <v>662</v>
      </c>
      <c r="R947" s="59"/>
      <c r="T947" s="8">
        <f t="shared" si="61"/>
        <v>1</v>
      </c>
      <c r="U947" s="17">
        <f t="shared" si="62"/>
        <v>0</v>
      </c>
      <c r="V947" s="17"/>
      <c r="W947" s="19" t="str">
        <f t="shared" si="63"/>
        <v>CPP_007862</v>
      </c>
      <c r="X947" s="8">
        <f>_xlfn.COUNTIFS($L$2:$L50161,W947)</f>
        <v>1</v>
      </c>
    </row>
    <row r="948" spans="10:24" ht="13.5">
      <c r="J948" s="74">
        <v>2014</v>
      </c>
      <c r="K948" s="81" t="s">
        <v>4</v>
      </c>
      <c r="L948" s="65" t="s">
        <v>700</v>
      </c>
      <c r="M948" s="24">
        <v>8005</v>
      </c>
      <c r="N948" s="52" t="s">
        <v>25</v>
      </c>
      <c r="O948" s="33" t="s">
        <v>13</v>
      </c>
      <c r="P948" s="12">
        <v>0</v>
      </c>
      <c r="Q948" s="59" t="s">
        <v>514</v>
      </c>
      <c r="R948" s="59"/>
      <c r="T948" s="8">
        <f t="shared" si="61"/>
        <v>1</v>
      </c>
      <c r="U948" s="17">
        <f t="shared" si="62"/>
        <v>0</v>
      </c>
      <c r="V948" s="17"/>
      <c r="W948" s="19" t="str">
        <f t="shared" si="63"/>
        <v>CPP_007873</v>
      </c>
      <c r="X948" s="8">
        <f>_xlfn.COUNTIFS($L$2:$L50162,W948)</f>
        <v>1</v>
      </c>
    </row>
    <row r="949" spans="10:24" ht="13.5">
      <c r="J949" s="78">
        <v>2014</v>
      </c>
      <c r="K949" s="81" t="s">
        <v>4</v>
      </c>
      <c r="L949" s="65" t="s">
        <v>1104</v>
      </c>
      <c r="M949" s="24">
        <v>999</v>
      </c>
      <c r="N949" s="52" t="s">
        <v>25</v>
      </c>
      <c r="O949" s="33" t="s">
        <v>13</v>
      </c>
      <c r="P949" s="12">
        <v>0</v>
      </c>
      <c r="Q949" s="59" t="s">
        <v>514</v>
      </c>
      <c r="R949" s="59"/>
      <c r="T949" s="8">
        <f t="shared" si="61"/>
        <v>1</v>
      </c>
      <c r="U949" s="17">
        <f t="shared" si="62"/>
        <v>0</v>
      </c>
      <c r="V949" s="17"/>
      <c r="W949" s="19" t="str">
        <f t="shared" si="63"/>
        <v>CPP_007874</v>
      </c>
      <c r="X949" s="8">
        <f>_xlfn.COUNTIFS($L$2:$L50163,W949)</f>
        <v>1</v>
      </c>
    </row>
    <row r="950" spans="10:24" ht="13.5">
      <c r="J950" s="75">
        <v>2014</v>
      </c>
      <c r="K950" s="19" t="s">
        <v>4</v>
      </c>
      <c r="L950" s="86" t="s">
        <v>366</v>
      </c>
      <c r="M950" s="24">
        <v>14141</v>
      </c>
      <c r="N950" s="13" t="s">
        <v>25</v>
      </c>
      <c r="O950" s="54" t="s">
        <v>13</v>
      </c>
      <c r="P950" s="12">
        <v>0</v>
      </c>
      <c r="Q950" s="59"/>
      <c r="R950" s="59"/>
      <c r="T950" s="8">
        <f t="shared" si="61"/>
        <v>1</v>
      </c>
      <c r="U950" s="17">
        <f t="shared" si="62"/>
        <v>0</v>
      </c>
      <c r="V950" s="17"/>
      <c r="W950" s="19" t="str">
        <f t="shared" si="63"/>
        <v>CPP_007875</v>
      </c>
      <c r="X950" s="8">
        <f>_xlfn.COUNTIFS($L$2:$L50164,W950)</f>
        <v>1</v>
      </c>
    </row>
    <row r="951" spans="10:24" ht="13.5">
      <c r="J951" s="78">
        <v>2014</v>
      </c>
      <c r="K951" s="81" t="s">
        <v>4</v>
      </c>
      <c r="L951" s="65" t="s">
        <v>1103</v>
      </c>
      <c r="M951" s="24">
        <v>999</v>
      </c>
      <c r="N951" s="52" t="s">
        <v>25</v>
      </c>
      <c r="O951" s="33" t="s">
        <v>13</v>
      </c>
      <c r="P951" s="12">
        <v>0</v>
      </c>
      <c r="Q951" s="59" t="s">
        <v>514</v>
      </c>
      <c r="R951" s="59"/>
      <c r="T951" s="8">
        <f t="shared" si="61"/>
        <v>1</v>
      </c>
      <c r="U951" s="17">
        <f t="shared" si="62"/>
        <v>0</v>
      </c>
      <c r="V951" s="17"/>
      <c r="W951" s="19" t="str">
        <f t="shared" si="63"/>
        <v>CPP_007876</v>
      </c>
      <c r="X951" s="8">
        <f>_xlfn.COUNTIFS($L$2:$L50165,W951)</f>
        <v>1</v>
      </c>
    </row>
    <row r="952" spans="10:24" ht="13.5">
      <c r="J952" s="76">
        <v>2014</v>
      </c>
      <c r="K952" s="84" t="s">
        <v>4</v>
      </c>
      <c r="L952" s="94" t="s">
        <v>484</v>
      </c>
      <c r="M952" s="60" t="s">
        <v>485</v>
      </c>
      <c r="N952" s="59" t="s">
        <v>25</v>
      </c>
      <c r="O952" s="64" t="s">
        <v>13</v>
      </c>
      <c r="P952" s="59">
        <v>0</v>
      </c>
      <c r="Q952" s="59" t="s">
        <v>472</v>
      </c>
      <c r="R952" s="59"/>
      <c r="T952" s="8">
        <f t="shared" si="61"/>
        <v>1</v>
      </c>
      <c r="U952" s="17">
        <f t="shared" si="62"/>
        <v>0</v>
      </c>
      <c r="V952" s="17"/>
      <c r="W952" s="19" t="str">
        <f t="shared" si="63"/>
        <v>CPP_007877</v>
      </c>
      <c r="X952" s="8">
        <f>_xlfn.COUNTIFS($L$2:$L50166,W952)</f>
        <v>1</v>
      </c>
    </row>
    <row r="953" spans="10:24" ht="13.5">
      <c r="J953" s="74">
        <v>2014</v>
      </c>
      <c r="K953" s="81" t="s">
        <v>4</v>
      </c>
      <c r="L953" s="65" t="s">
        <v>701</v>
      </c>
      <c r="M953" s="24">
        <v>10116</v>
      </c>
      <c r="N953" s="52" t="s">
        <v>25</v>
      </c>
      <c r="O953" s="33" t="s">
        <v>13</v>
      </c>
      <c r="P953" s="12">
        <v>0</v>
      </c>
      <c r="Q953" s="59" t="s">
        <v>662</v>
      </c>
      <c r="R953" s="59"/>
      <c r="T953" s="8">
        <f t="shared" si="61"/>
        <v>1</v>
      </c>
      <c r="U953" s="17">
        <f t="shared" si="62"/>
        <v>0</v>
      </c>
      <c r="V953" s="17"/>
      <c r="W953" s="19" t="str">
        <f t="shared" si="63"/>
        <v>CPP_007878</v>
      </c>
      <c r="X953" s="8">
        <f>_xlfn.COUNTIFS($L$2:$L50167,W953)</f>
        <v>1</v>
      </c>
    </row>
    <row r="954" spans="10:24" ht="13.5">
      <c r="J954" s="78">
        <v>2014</v>
      </c>
      <c r="K954" s="81" t="s">
        <v>4</v>
      </c>
      <c r="L954" s="65" t="s">
        <v>1080</v>
      </c>
      <c r="M954" s="24">
        <v>999</v>
      </c>
      <c r="N954" s="52" t="s">
        <v>25</v>
      </c>
      <c r="O954" s="33" t="s">
        <v>13</v>
      </c>
      <c r="P954" s="12">
        <v>0</v>
      </c>
      <c r="Q954" s="59" t="s">
        <v>514</v>
      </c>
      <c r="R954" s="59"/>
      <c r="T954" s="8">
        <f t="shared" si="61"/>
        <v>1</v>
      </c>
      <c r="U954" s="17">
        <f t="shared" si="62"/>
        <v>0</v>
      </c>
      <c r="V954" s="17"/>
      <c r="W954" s="19" t="str">
        <f t="shared" si="63"/>
        <v>CPP_007883</v>
      </c>
      <c r="X954" s="8">
        <f>_xlfn.COUNTIFS($L$2:$L50168,W954)</f>
        <v>1</v>
      </c>
    </row>
    <row r="955" spans="10:24" ht="13.5">
      <c r="J955" s="78">
        <v>2014</v>
      </c>
      <c r="K955" s="81" t="s">
        <v>4</v>
      </c>
      <c r="L955" s="65" t="s">
        <v>1081</v>
      </c>
      <c r="M955" s="24">
        <v>999</v>
      </c>
      <c r="N955" s="52" t="s">
        <v>25</v>
      </c>
      <c r="O955" s="33" t="s">
        <v>13</v>
      </c>
      <c r="P955" s="12">
        <v>0</v>
      </c>
      <c r="Q955" s="59" t="s">
        <v>514</v>
      </c>
      <c r="R955" s="59"/>
      <c r="T955" s="8">
        <f t="shared" si="61"/>
        <v>1</v>
      </c>
      <c r="U955" s="17">
        <f t="shared" si="62"/>
        <v>0</v>
      </c>
      <c r="V955" s="17"/>
      <c r="W955" s="19" t="str">
        <f t="shared" si="63"/>
        <v>CPP_007884</v>
      </c>
      <c r="X955" s="8">
        <f>_xlfn.COUNTIFS($L$2:$L50169,W955)</f>
        <v>1</v>
      </c>
    </row>
    <row r="956" spans="10:24" ht="13.5">
      <c r="J956" s="78">
        <v>2014</v>
      </c>
      <c r="K956" s="81" t="s">
        <v>4</v>
      </c>
      <c r="L956" s="65" t="s">
        <v>1082</v>
      </c>
      <c r="M956" s="24">
        <v>999</v>
      </c>
      <c r="N956" s="52" t="s">
        <v>25</v>
      </c>
      <c r="O956" s="33" t="s">
        <v>13</v>
      </c>
      <c r="P956" s="12">
        <v>0</v>
      </c>
      <c r="Q956" s="59" t="s">
        <v>514</v>
      </c>
      <c r="R956" s="59"/>
      <c r="T956" s="8">
        <f t="shared" si="61"/>
        <v>1</v>
      </c>
      <c r="U956" s="17">
        <f t="shared" si="62"/>
        <v>0</v>
      </c>
      <c r="V956" s="17"/>
      <c r="W956" s="19" t="str">
        <f t="shared" si="63"/>
        <v>CPP_007885</v>
      </c>
      <c r="X956" s="8">
        <f>_xlfn.COUNTIFS($L$2:$L50170,W956)</f>
        <v>1</v>
      </c>
    </row>
    <row r="957" spans="10:24" ht="13.5">
      <c r="J957" s="76">
        <v>2014</v>
      </c>
      <c r="K957" s="84" t="s">
        <v>4</v>
      </c>
      <c r="L957" s="94" t="s">
        <v>515</v>
      </c>
      <c r="M957" s="60" t="s">
        <v>516</v>
      </c>
      <c r="N957" s="59" t="s">
        <v>25</v>
      </c>
      <c r="O957" s="64" t="s">
        <v>13</v>
      </c>
      <c r="P957" s="59">
        <v>0</v>
      </c>
      <c r="Q957" s="59" t="s">
        <v>514</v>
      </c>
      <c r="R957" s="59"/>
      <c r="T957" s="8">
        <f t="shared" si="61"/>
        <v>1</v>
      </c>
      <c r="U957" s="17">
        <f t="shared" si="62"/>
        <v>0</v>
      </c>
      <c r="V957" s="17"/>
      <c r="W957" s="19" t="str">
        <f t="shared" si="63"/>
        <v>CPP_007886</v>
      </c>
      <c r="X957" s="8">
        <f>_xlfn.COUNTIFS($L$2:$L50171,W957)</f>
        <v>1</v>
      </c>
    </row>
    <row r="958" spans="10:24" ht="13.5">
      <c r="J958" s="76">
        <v>2014</v>
      </c>
      <c r="K958" s="84" t="s">
        <v>4</v>
      </c>
      <c r="L958" s="94" t="s">
        <v>460</v>
      </c>
      <c r="M958" s="60" t="s">
        <v>455</v>
      </c>
      <c r="N958" s="59" t="s">
        <v>14</v>
      </c>
      <c r="O958" s="64" t="s">
        <v>13</v>
      </c>
      <c r="P958" s="59">
        <v>0</v>
      </c>
      <c r="Q958" s="59"/>
      <c r="R958" s="59"/>
      <c r="T958" s="8">
        <f t="shared" si="61"/>
        <v>1</v>
      </c>
      <c r="U958" s="17">
        <f t="shared" si="62"/>
        <v>0</v>
      </c>
      <c r="V958" s="17"/>
      <c r="W958" s="19" t="str">
        <f t="shared" si="63"/>
        <v>CPP_007887</v>
      </c>
      <c r="X958" s="8">
        <f>_xlfn.COUNTIFS($L$2:$L50172,W958)</f>
        <v>1</v>
      </c>
    </row>
    <row r="959" spans="10:24" ht="13.5">
      <c r="J959" s="76">
        <v>2014</v>
      </c>
      <c r="K959" s="84" t="s">
        <v>4</v>
      </c>
      <c r="L959" s="94" t="s">
        <v>517</v>
      </c>
      <c r="M959" s="60" t="s">
        <v>518</v>
      </c>
      <c r="N959" s="59" t="s">
        <v>25</v>
      </c>
      <c r="O959" s="64" t="s">
        <v>13</v>
      </c>
      <c r="P959" s="59">
        <v>0</v>
      </c>
      <c r="Q959" s="59" t="s">
        <v>514</v>
      </c>
      <c r="R959" s="59"/>
      <c r="T959" s="8">
        <f t="shared" si="61"/>
        <v>1</v>
      </c>
      <c r="U959" s="17">
        <f t="shared" si="62"/>
        <v>0</v>
      </c>
      <c r="V959" s="17"/>
      <c r="W959" s="19" t="str">
        <f t="shared" si="63"/>
        <v>CPP_007889</v>
      </c>
      <c r="X959" s="8">
        <f>_xlfn.COUNTIFS($L$2:$L50173,W959)</f>
        <v>1</v>
      </c>
    </row>
    <row r="960" spans="10:24" ht="13.5">
      <c r="J960" s="76">
        <v>2014</v>
      </c>
      <c r="K960" s="84" t="s">
        <v>4</v>
      </c>
      <c r="L960" s="94" t="s">
        <v>512</v>
      </c>
      <c r="M960" s="60" t="s">
        <v>513</v>
      </c>
      <c r="N960" s="59" t="s">
        <v>25</v>
      </c>
      <c r="O960" s="64" t="s">
        <v>13</v>
      </c>
      <c r="P960" s="59">
        <v>0</v>
      </c>
      <c r="Q960" s="59" t="s">
        <v>514</v>
      </c>
      <c r="R960" s="59"/>
      <c r="T960" s="8">
        <f t="shared" si="61"/>
        <v>1</v>
      </c>
      <c r="U960" s="17">
        <f t="shared" si="62"/>
        <v>0</v>
      </c>
      <c r="V960" s="17"/>
      <c r="W960" s="19" t="str">
        <f t="shared" si="63"/>
        <v>CPP_007890</v>
      </c>
      <c r="X960" s="8">
        <f>_xlfn.COUNTIFS($L$2:$L50174,W960)</f>
        <v>1</v>
      </c>
    </row>
    <row r="961" spans="10:24" ht="13.5">
      <c r="J961" s="78">
        <v>2014</v>
      </c>
      <c r="K961" s="81" t="s">
        <v>4</v>
      </c>
      <c r="L961" s="65" t="s">
        <v>1083</v>
      </c>
      <c r="M961" s="24">
        <v>999</v>
      </c>
      <c r="N961" s="52" t="s">
        <v>25</v>
      </c>
      <c r="O961" s="33" t="s">
        <v>13</v>
      </c>
      <c r="P961" s="12">
        <v>0</v>
      </c>
      <c r="Q961" s="59" t="s">
        <v>483</v>
      </c>
      <c r="R961" s="59"/>
      <c r="T961" s="8">
        <f t="shared" si="61"/>
        <v>1</v>
      </c>
      <c r="U961" s="17">
        <f t="shared" si="62"/>
        <v>0</v>
      </c>
      <c r="V961" s="17"/>
      <c r="W961" s="19" t="str">
        <f t="shared" si="63"/>
        <v>CPP_007891</v>
      </c>
      <c r="X961" s="8">
        <f>_xlfn.COUNTIFS($L$2:$L50175,W961)</f>
        <v>1</v>
      </c>
    </row>
    <row r="962" spans="10:24" ht="13.5">
      <c r="J962" s="79">
        <v>2014</v>
      </c>
      <c r="K962" s="81" t="s">
        <v>4</v>
      </c>
      <c r="L962" s="65" t="s">
        <v>482</v>
      </c>
      <c r="M962" s="24">
        <v>999</v>
      </c>
      <c r="N962" s="52" t="s">
        <v>25</v>
      </c>
      <c r="O962" s="33" t="s">
        <v>119</v>
      </c>
      <c r="P962" s="12">
        <v>1</v>
      </c>
      <c r="Q962" s="59" t="s">
        <v>483</v>
      </c>
      <c r="R962" s="59"/>
      <c r="T962" s="8">
        <f aca="true" t="shared" si="64" ref="T962:T1025">IF(L962="",0,1)</f>
        <v>1</v>
      </c>
      <c r="U962" s="17">
        <f t="shared" si="62"/>
        <v>1</v>
      </c>
      <c r="V962" s="17"/>
      <c r="W962" s="19" t="str">
        <f t="shared" si="63"/>
        <v>CPP_007892</v>
      </c>
      <c r="X962" s="8">
        <f>_xlfn.COUNTIFS($L$2:$L50176,W962)</f>
        <v>1</v>
      </c>
    </row>
    <row r="963" spans="10:24" ht="13.5">
      <c r="J963" s="78">
        <v>2014</v>
      </c>
      <c r="K963" s="81" t="s">
        <v>4</v>
      </c>
      <c r="L963" s="65" t="s">
        <v>1085</v>
      </c>
      <c r="M963" s="24">
        <v>999</v>
      </c>
      <c r="N963" s="52" t="s">
        <v>25</v>
      </c>
      <c r="O963" s="33" t="s">
        <v>13</v>
      </c>
      <c r="P963" s="12">
        <v>0</v>
      </c>
      <c r="Q963" s="59" t="s">
        <v>683</v>
      </c>
      <c r="R963" s="59"/>
      <c r="T963" s="8">
        <f t="shared" si="64"/>
        <v>1</v>
      </c>
      <c r="U963" s="17">
        <f aca="true" t="shared" si="65" ref="U963:U1026">IF(O963="NO",0,1)</f>
        <v>0</v>
      </c>
      <c r="V963" s="17"/>
      <c r="W963" s="19" t="str">
        <f t="shared" si="63"/>
        <v>CPP_007893</v>
      </c>
      <c r="X963" s="8">
        <f>_xlfn.COUNTIFS($L$2:$L50177,W963)</f>
        <v>1</v>
      </c>
    </row>
    <row r="964" spans="10:24" ht="13.5">
      <c r="J964" s="78">
        <v>2014</v>
      </c>
      <c r="K964" s="81" t="s">
        <v>4</v>
      </c>
      <c r="L964" s="65" t="s">
        <v>1084</v>
      </c>
      <c r="M964" s="24">
        <v>999</v>
      </c>
      <c r="N964" s="52" t="s">
        <v>25</v>
      </c>
      <c r="O964" s="33" t="s">
        <v>13</v>
      </c>
      <c r="P964" s="12">
        <v>0</v>
      </c>
      <c r="Q964" s="59" t="s">
        <v>683</v>
      </c>
      <c r="R964" s="59"/>
      <c r="T964" s="8">
        <f t="shared" si="64"/>
        <v>1</v>
      </c>
      <c r="U964" s="17">
        <f t="shared" si="65"/>
        <v>0</v>
      </c>
      <c r="V964" s="17"/>
      <c r="W964" s="19" t="str">
        <f t="shared" si="63"/>
        <v>CPP_007894</v>
      </c>
      <c r="X964" s="8">
        <f>_xlfn.COUNTIFS($L$2:$L50178,W964)</f>
        <v>1</v>
      </c>
    </row>
    <row r="965" spans="10:24" ht="13.5">
      <c r="J965" s="78">
        <v>2014</v>
      </c>
      <c r="K965" s="81" t="s">
        <v>4</v>
      </c>
      <c r="L965" s="65" t="s">
        <v>1086</v>
      </c>
      <c r="M965" s="24">
        <v>999</v>
      </c>
      <c r="N965" s="52" t="s">
        <v>25</v>
      </c>
      <c r="O965" s="33" t="s">
        <v>13</v>
      </c>
      <c r="P965" s="12">
        <v>0</v>
      </c>
      <c r="Q965" s="59" t="s">
        <v>1087</v>
      </c>
      <c r="R965" s="59"/>
      <c r="T965" s="8">
        <f t="shared" si="64"/>
        <v>1</v>
      </c>
      <c r="U965" s="17">
        <f t="shared" si="65"/>
        <v>0</v>
      </c>
      <c r="V965" s="17"/>
      <c r="W965" s="19" t="str">
        <f t="shared" si="63"/>
        <v>CPP_007895</v>
      </c>
      <c r="X965" s="8">
        <f>_xlfn.COUNTIFS($L$2:$L50179,W965)</f>
        <v>1</v>
      </c>
    </row>
    <row r="966" spans="10:24" ht="13.5">
      <c r="J966" s="78">
        <v>2014</v>
      </c>
      <c r="K966" s="81" t="s">
        <v>4</v>
      </c>
      <c r="L966" s="65" t="s">
        <v>1090</v>
      </c>
      <c r="M966" s="24">
        <v>999</v>
      </c>
      <c r="N966" s="52" t="s">
        <v>25</v>
      </c>
      <c r="O966" s="33" t="s">
        <v>13</v>
      </c>
      <c r="P966" s="12">
        <v>0</v>
      </c>
      <c r="Q966" s="59" t="s">
        <v>479</v>
      </c>
      <c r="R966" s="59"/>
      <c r="T966" s="8">
        <f t="shared" si="64"/>
        <v>1</v>
      </c>
      <c r="U966" s="17">
        <f t="shared" si="65"/>
        <v>0</v>
      </c>
      <c r="V966" s="17"/>
      <c r="W966" s="19" t="str">
        <f t="shared" si="63"/>
        <v>CPP_007896</v>
      </c>
      <c r="X966" s="8">
        <f>_xlfn.COUNTIFS($L$2:$L50180,W966)</f>
        <v>1</v>
      </c>
    </row>
    <row r="967" spans="10:24" ht="13.5">
      <c r="J967" s="76">
        <v>2014</v>
      </c>
      <c r="K967" s="84" t="s">
        <v>4</v>
      </c>
      <c r="L967" s="94" t="s">
        <v>458</v>
      </c>
      <c r="M967" s="60" t="s">
        <v>459</v>
      </c>
      <c r="N967" s="59" t="s">
        <v>14</v>
      </c>
      <c r="O967" s="64" t="s">
        <v>13</v>
      </c>
      <c r="P967" s="59">
        <v>0</v>
      </c>
      <c r="Q967" s="59"/>
      <c r="R967" s="59"/>
      <c r="T967" s="8">
        <f t="shared" si="64"/>
        <v>1</v>
      </c>
      <c r="U967" s="17">
        <f t="shared" si="65"/>
        <v>0</v>
      </c>
      <c r="V967" s="17"/>
      <c r="W967" s="19" t="str">
        <f t="shared" si="63"/>
        <v>CPP_007897</v>
      </c>
      <c r="X967" s="8">
        <f>_xlfn.COUNTIFS($L$2:$L50181,W967)</f>
        <v>1</v>
      </c>
    </row>
    <row r="968" spans="10:24" ht="13.5">
      <c r="J968" s="75">
        <v>2014</v>
      </c>
      <c r="K968" s="84" t="s">
        <v>4</v>
      </c>
      <c r="L968" s="91" t="s">
        <v>1481</v>
      </c>
      <c r="M968" s="72">
        <v>2880</v>
      </c>
      <c r="N968" s="13" t="s">
        <v>25</v>
      </c>
      <c r="O968" s="58" t="s">
        <v>119</v>
      </c>
      <c r="P968" s="12" t="s">
        <v>812</v>
      </c>
      <c r="Q968" s="59" t="s">
        <v>1482</v>
      </c>
      <c r="R968" s="59"/>
      <c r="T968" s="8">
        <f t="shared" si="64"/>
        <v>1</v>
      </c>
      <c r="U968" s="17">
        <f t="shared" si="65"/>
        <v>1</v>
      </c>
      <c r="V968" s="17"/>
      <c r="W968" s="19" t="str">
        <f t="shared" si="63"/>
        <v>CPP_007898</v>
      </c>
      <c r="X968" s="8">
        <f>_xlfn.COUNTIFS($L$2:$L50182,W968)</f>
        <v>1</v>
      </c>
    </row>
    <row r="969" spans="10:24" ht="13.5">
      <c r="J969" s="75">
        <v>2014</v>
      </c>
      <c r="K969" s="84" t="s">
        <v>4</v>
      </c>
      <c r="L969" s="91" t="s">
        <v>1499</v>
      </c>
      <c r="M969" s="72">
        <v>6034</v>
      </c>
      <c r="N969" s="13" t="s">
        <v>25</v>
      </c>
      <c r="O969" s="58" t="s">
        <v>119</v>
      </c>
      <c r="P969" s="12" t="s">
        <v>812</v>
      </c>
      <c r="Q969" s="59" t="s">
        <v>1500</v>
      </c>
      <c r="R969" s="59"/>
      <c r="T969" s="8">
        <f t="shared" si="64"/>
        <v>1</v>
      </c>
      <c r="U969" s="17">
        <f t="shared" si="65"/>
        <v>1</v>
      </c>
      <c r="V969" s="17"/>
      <c r="W969" s="19" t="str">
        <f t="shared" si="63"/>
        <v>CPP_007899</v>
      </c>
      <c r="X969" s="8">
        <f>_xlfn.COUNTIFS($L$2:$L50183,W969)</f>
        <v>1</v>
      </c>
    </row>
    <row r="970" spans="10:24" ht="13.5">
      <c r="J970" s="75">
        <v>2014</v>
      </c>
      <c r="K970" s="84" t="s">
        <v>4</v>
      </c>
      <c r="L970" s="91" t="s">
        <v>1408</v>
      </c>
      <c r="M970" s="72">
        <v>8783</v>
      </c>
      <c r="N970" s="13" t="s">
        <v>25</v>
      </c>
      <c r="O970" s="58" t="s">
        <v>119</v>
      </c>
      <c r="P970" s="12" t="s">
        <v>812</v>
      </c>
      <c r="Q970" s="59" t="s">
        <v>1409</v>
      </c>
      <c r="R970" s="59"/>
      <c r="T970" s="8">
        <f t="shared" si="64"/>
        <v>1</v>
      </c>
      <c r="U970" s="17">
        <f t="shared" si="65"/>
        <v>1</v>
      </c>
      <c r="V970" s="17"/>
      <c r="W970" s="19" t="str">
        <f t="shared" si="63"/>
        <v>CPP_007900</v>
      </c>
      <c r="X970" s="8">
        <f>_xlfn.COUNTIFS($L$2:$L50184,W970)</f>
        <v>1</v>
      </c>
    </row>
    <row r="971" spans="10:24" ht="13.5">
      <c r="J971" s="78">
        <v>2014</v>
      </c>
      <c r="K971" s="81" t="s">
        <v>4</v>
      </c>
      <c r="L971" s="65" t="s">
        <v>1091</v>
      </c>
      <c r="M971" s="24">
        <v>999</v>
      </c>
      <c r="N971" s="52" t="s">
        <v>25</v>
      </c>
      <c r="O971" s="33" t="s">
        <v>13</v>
      </c>
      <c r="P971" s="12">
        <v>0</v>
      </c>
      <c r="Q971" s="59" t="s">
        <v>969</v>
      </c>
      <c r="R971" s="59"/>
      <c r="T971" s="8">
        <f t="shared" si="64"/>
        <v>1</v>
      </c>
      <c r="U971" s="17">
        <f t="shared" si="65"/>
        <v>0</v>
      </c>
      <c r="V971" s="17"/>
      <c r="W971" s="19" t="str">
        <f t="shared" si="63"/>
        <v>CPP_007901</v>
      </c>
      <c r="X971" s="8">
        <f>_xlfn.COUNTIFS($L$2:$L50185,W971)</f>
        <v>1</v>
      </c>
    </row>
    <row r="972" spans="10:24" ht="13.5">
      <c r="J972" s="75">
        <v>2014</v>
      </c>
      <c r="K972" s="81" t="s">
        <v>4</v>
      </c>
      <c r="L972" s="91" t="s">
        <v>702</v>
      </c>
      <c r="M972" s="72">
        <v>19848</v>
      </c>
      <c r="N972" s="13" t="s">
        <v>25</v>
      </c>
      <c r="O972" s="58" t="s">
        <v>119</v>
      </c>
      <c r="P972" s="12" t="s">
        <v>812</v>
      </c>
      <c r="Q972" s="59" t="s">
        <v>703</v>
      </c>
      <c r="R972" s="59"/>
      <c r="T972" s="8">
        <f t="shared" si="64"/>
        <v>1</v>
      </c>
      <c r="U972" s="17">
        <f t="shared" si="65"/>
        <v>1</v>
      </c>
      <c r="V972" s="17"/>
      <c r="W972" s="19" t="str">
        <f t="shared" si="63"/>
        <v>CPP_007902</v>
      </c>
      <c r="X972" s="8">
        <f>_xlfn.COUNTIFS($L$2:$L50186,W972)</f>
        <v>1</v>
      </c>
    </row>
    <row r="973" spans="10:24" ht="13.5">
      <c r="J973" s="74">
        <v>2014</v>
      </c>
      <c r="K973" s="81" t="s">
        <v>4</v>
      </c>
      <c r="L973" s="65" t="s">
        <v>704</v>
      </c>
      <c r="M973" s="24">
        <v>20663</v>
      </c>
      <c r="N973" s="52" t="s">
        <v>25</v>
      </c>
      <c r="O973" s="33" t="s">
        <v>13</v>
      </c>
      <c r="P973" s="12">
        <v>0</v>
      </c>
      <c r="Q973" s="59" t="s">
        <v>703</v>
      </c>
      <c r="R973" s="59"/>
      <c r="T973" s="8">
        <f t="shared" si="64"/>
        <v>1</v>
      </c>
      <c r="U973" s="17">
        <f t="shared" si="65"/>
        <v>0</v>
      </c>
      <c r="V973" s="17"/>
      <c r="W973" s="19" t="str">
        <f t="shared" si="63"/>
        <v>CPP_007903</v>
      </c>
      <c r="X973" s="8">
        <f>_xlfn.COUNTIFS($L$2:$L50187,W973)</f>
        <v>1</v>
      </c>
    </row>
    <row r="974" spans="10:24" ht="13.5">
      <c r="J974" s="75">
        <v>2014</v>
      </c>
      <c r="K974" s="81" t="s">
        <v>4</v>
      </c>
      <c r="L974" s="91" t="s">
        <v>705</v>
      </c>
      <c r="M974" s="72">
        <v>17431</v>
      </c>
      <c r="N974" s="13" t="s">
        <v>25</v>
      </c>
      <c r="O974" s="58" t="s">
        <v>119</v>
      </c>
      <c r="P974" s="12" t="s">
        <v>812</v>
      </c>
      <c r="Q974" s="59" t="s">
        <v>703</v>
      </c>
      <c r="R974" s="59"/>
      <c r="T974" s="8">
        <f t="shared" si="64"/>
        <v>1</v>
      </c>
      <c r="U974" s="17">
        <f t="shared" si="65"/>
        <v>1</v>
      </c>
      <c r="V974" s="17"/>
      <c r="W974" s="19" t="str">
        <f t="shared" si="63"/>
        <v>CPP_007904</v>
      </c>
      <c r="X974" s="8">
        <f>_xlfn.COUNTIFS($L$2:$L50188,W974)</f>
        <v>1</v>
      </c>
    </row>
    <row r="975" spans="10:24" ht="13.5">
      <c r="J975" s="78">
        <v>2014</v>
      </c>
      <c r="K975" s="81" t="s">
        <v>4</v>
      </c>
      <c r="L975" s="65" t="s">
        <v>1099</v>
      </c>
      <c r="M975" s="24">
        <v>999</v>
      </c>
      <c r="N975" s="52" t="s">
        <v>25</v>
      </c>
      <c r="O975" s="33" t="s">
        <v>13</v>
      </c>
      <c r="P975" s="12">
        <v>0</v>
      </c>
      <c r="Q975" s="59" t="s">
        <v>679</v>
      </c>
      <c r="R975" s="59"/>
      <c r="T975" s="8">
        <f t="shared" si="64"/>
        <v>1</v>
      </c>
      <c r="U975" s="17">
        <f t="shared" si="65"/>
        <v>0</v>
      </c>
      <c r="V975" s="17"/>
      <c r="W975" s="19" t="str">
        <f t="shared" si="63"/>
        <v>CPP_007913</v>
      </c>
      <c r="X975" s="8">
        <f>_xlfn.COUNTIFS($L$2:$L50189,W975)</f>
        <v>1</v>
      </c>
    </row>
    <row r="976" spans="10:24" ht="13.5">
      <c r="J976" s="79">
        <v>2014</v>
      </c>
      <c r="K976" s="81" t="s">
        <v>4</v>
      </c>
      <c r="L976" s="65" t="s">
        <v>1502</v>
      </c>
      <c r="M976" s="24">
        <v>999</v>
      </c>
      <c r="N976" s="52" t="s">
        <v>25</v>
      </c>
      <c r="O976" s="33" t="s">
        <v>13</v>
      </c>
      <c r="P976" s="12">
        <v>0</v>
      </c>
      <c r="Q976" s="59" t="s">
        <v>609</v>
      </c>
      <c r="R976" s="59"/>
      <c r="T976" s="8">
        <f t="shared" si="64"/>
        <v>1</v>
      </c>
      <c r="U976" s="17">
        <f t="shared" si="65"/>
        <v>0</v>
      </c>
      <c r="V976" s="17"/>
      <c r="W976" s="19" t="str">
        <f t="shared" si="63"/>
        <v>CPP_007914</v>
      </c>
      <c r="X976" s="8">
        <f>_xlfn.COUNTIFS($L$2:$L50190,W976)</f>
        <v>1</v>
      </c>
    </row>
    <row r="977" spans="10:24" ht="13.5">
      <c r="J977" s="75">
        <v>2014</v>
      </c>
      <c r="K977" s="19" t="s">
        <v>4</v>
      </c>
      <c r="L977" s="86" t="s">
        <v>255</v>
      </c>
      <c r="M977" s="24">
        <v>8732</v>
      </c>
      <c r="N977" s="13" t="s">
        <v>25</v>
      </c>
      <c r="O977" s="54" t="s">
        <v>13</v>
      </c>
      <c r="P977" s="12">
        <v>0</v>
      </c>
      <c r="Q977" s="59"/>
      <c r="R977" s="59"/>
      <c r="T977" s="8">
        <f t="shared" si="64"/>
        <v>1</v>
      </c>
      <c r="U977" s="17">
        <f t="shared" si="65"/>
        <v>0</v>
      </c>
      <c r="V977" s="17"/>
      <c r="W977" s="19" t="str">
        <f t="shared" si="63"/>
        <v>CPP_007915</v>
      </c>
      <c r="X977" s="8">
        <f>_xlfn.COUNTIFS($L$2:$L50191,W977)</f>
        <v>1</v>
      </c>
    </row>
    <row r="978" spans="10:24" ht="13.5">
      <c r="J978" s="78">
        <v>2014</v>
      </c>
      <c r="K978" s="81" t="s">
        <v>4</v>
      </c>
      <c r="L978" s="65" t="s">
        <v>1114</v>
      </c>
      <c r="M978" s="24">
        <v>999</v>
      </c>
      <c r="N978" s="52" t="s">
        <v>25</v>
      </c>
      <c r="O978" s="33" t="s">
        <v>13</v>
      </c>
      <c r="P978" s="12">
        <v>0</v>
      </c>
      <c r="Q978" s="59" t="s">
        <v>1115</v>
      </c>
      <c r="R978" s="59"/>
      <c r="T978" s="8">
        <f t="shared" si="64"/>
        <v>1</v>
      </c>
      <c r="U978" s="17">
        <f t="shared" si="65"/>
        <v>0</v>
      </c>
      <c r="V978" s="17"/>
      <c r="W978" s="19" t="str">
        <f t="shared" si="63"/>
        <v>CPP_007916</v>
      </c>
      <c r="X978" s="8">
        <f>_xlfn.COUNTIFS($L$2:$L50192,W978)</f>
        <v>1</v>
      </c>
    </row>
    <row r="979" spans="10:24" ht="13.5">
      <c r="J979" s="76">
        <v>2014</v>
      </c>
      <c r="K979" s="84" t="s">
        <v>4</v>
      </c>
      <c r="L979" s="94" t="s">
        <v>456</v>
      </c>
      <c r="M979" s="60" t="s">
        <v>457</v>
      </c>
      <c r="N979" s="59" t="s">
        <v>14</v>
      </c>
      <c r="O979" s="64" t="s">
        <v>13</v>
      </c>
      <c r="P979" s="59">
        <v>0</v>
      </c>
      <c r="Q979" s="59"/>
      <c r="R979" s="59"/>
      <c r="T979" s="8">
        <f t="shared" si="64"/>
        <v>1</v>
      </c>
      <c r="U979" s="17">
        <f t="shared" si="65"/>
        <v>0</v>
      </c>
      <c r="V979" s="17"/>
      <c r="W979" s="19" t="str">
        <f t="shared" si="63"/>
        <v>CPP_007922</v>
      </c>
      <c r="X979" s="8">
        <f>_xlfn.COUNTIFS($L$2:$L50193,W979)</f>
        <v>1</v>
      </c>
    </row>
    <row r="980" spans="10:24" ht="13.5">
      <c r="J980" s="79">
        <v>2014</v>
      </c>
      <c r="K980" s="81" t="s">
        <v>4</v>
      </c>
      <c r="L980" s="65" t="s">
        <v>1398</v>
      </c>
      <c r="M980" s="24">
        <v>999</v>
      </c>
      <c r="N980" s="52" t="s">
        <v>25</v>
      </c>
      <c r="O980" s="33" t="s">
        <v>13</v>
      </c>
      <c r="P980" s="12">
        <v>0</v>
      </c>
      <c r="Q980" s="59" t="s">
        <v>952</v>
      </c>
      <c r="R980" s="59"/>
      <c r="T980" s="8">
        <f t="shared" si="64"/>
        <v>1</v>
      </c>
      <c r="U980" s="17">
        <f t="shared" si="65"/>
        <v>0</v>
      </c>
      <c r="V980" s="17"/>
      <c r="W980" s="19" t="str">
        <f t="shared" si="63"/>
        <v>CPP_007923</v>
      </c>
      <c r="X980" s="8">
        <f>_xlfn.COUNTIFS($L$2:$L50194,W980)</f>
        <v>1</v>
      </c>
    </row>
    <row r="981" spans="10:24" ht="13.5">
      <c r="J981" s="75">
        <v>2014</v>
      </c>
      <c r="K981" s="19" t="s">
        <v>4</v>
      </c>
      <c r="L981" s="86" t="s">
        <v>256</v>
      </c>
      <c r="M981" s="24">
        <v>13456</v>
      </c>
      <c r="N981" s="13" t="s">
        <v>25</v>
      </c>
      <c r="O981" s="54" t="s">
        <v>13</v>
      </c>
      <c r="P981" s="12">
        <v>0</v>
      </c>
      <c r="Q981" s="59"/>
      <c r="R981" s="59"/>
      <c r="T981" s="8">
        <f t="shared" si="64"/>
        <v>1</v>
      </c>
      <c r="U981" s="17">
        <f t="shared" si="65"/>
        <v>0</v>
      </c>
      <c r="V981" s="17"/>
      <c r="W981" s="19" t="str">
        <f aca="true" t="shared" si="66" ref="W981:W1044">L981</f>
        <v>CPP_007935</v>
      </c>
      <c r="X981" s="8">
        <f>_xlfn.COUNTIFS($L$2:$L50195,W981)</f>
        <v>1</v>
      </c>
    </row>
    <row r="982" spans="10:24" ht="13.5">
      <c r="J982" s="78">
        <v>2014</v>
      </c>
      <c r="K982" s="81" t="s">
        <v>4</v>
      </c>
      <c r="L982" s="65" t="s">
        <v>1119</v>
      </c>
      <c r="M982" s="24">
        <v>999</v>
      </c>
      <c r="N982" s="52" t="s">
        <v>25</v>
      </c>
      <c r="O982" s="33" t="s">
        <v>13</v>
      </c>
      <c r="P982" s="12">
        <v>0</v>
      </c>
      <c r="Q982" s="59" t="s">
        <v>1117</v>
      </c>
      <c r="R982" s="59"/>
      <c r="T982" s="8">
        <f t="shared" si="64"/>
        <v>1</v>
      </c>
      <c r="U982" s="17">
        <f t="shared" si="65"/>
        <v>0</v>
      </c>
      <c r="V982" s="17"/>
      <c r="W982" s="19" t="str">
        <f t="shared" si="66"/>
        <v>CPP_007936</v>
      </c>
      <c r="X982" s="8">
        <f>_xlfn.COUNTIFS($L$2:$L50196,W982)</f>
        <v>1</v>
      </c>
    </row>
    <row r="983" spans="10:24" ht="13.5">
      <c r="J983" s="76">
        <v>2014</v>
      </c>
      <c r="K983" s="84" t="s">
        <v>4</v>
      </c>
      <c r="L983" s="94" t="s">
        <v>454</v>
      </c>
      <c r="M983" s="60" t="s">
        <v>455</v>
      </c>
      <c r="N983" s="59" t="s">
        <v>14</v>
      </c>
      <c r="O983" s="64" t="s">
        <v>13</v>
      </c>
      <c r="P983" s="59">
        <v>0</v>
      </c>
      <c r="Q983" s="59"/>
      <c r="R983" s="59"/>
      <c r="T983" s="8">
        <f t="shared" si="64"/>
        <v>1</v>
      </c>
      <c r="U983" s="17">
        <f t="shared" si="65"/>
        <v>0</v>
      </c>
      <c r="V983" s="17"/>
      <c r="W983" s="19" t="str">
        <f t="shared" si="66"/>
        <v>CPP_007937</v>
      </c>
      <c r="X983" s="8">
        <f>_xlfn.COUNTIFS($L$2:$L50197,W983)</f>
        <v>1</v>
      </c>
    </row>
    <row r="984" spans="10:24" ht="13.5">
      <c r="J984" s="75">
        <v>2014</v>
      </c>
      <c r="K984" s="84" t="s">
        <v>4</v>
      </c>
      <c r="L984" s="91" t="s">
        <v>810</v>
      </c>
      <c r="M984" s="72">
        <v>22220</v>
      </c>
      <c r="N984" s="13" t="s">
        <v>25</v>
      </c>
      <c r="O984" s="58" t="s">
        <v>119</v>
      </c>
      <c r="P984" s="12" t="s">
        <v>812</v>
      </c>
      <c r="Q984" s="59" t="s">
        <v>703</v>
      </c>
      <c r="R984" s="59"/>
      <c r="T984" s="8">
        <f t="shared" si="64"/>
        <v>1</v>
      </c>
      <c r="U984" s="17">
        <f t="shared" si="65"/>
        <v>1</v>
      </c>
      <c r="V984" s="17"/>
      <c r="W984" s="19" t="str">
        <f t="shared" si="66"/>
        <v>CPP_007940</v>
      </c>
      <c r="X984" s="8">
        <f>_xlfn.COUNTIFS($L$2:$L50198,W984)</f>
        <v>1</v>
      </c>
    </row>
    <row r="985" spans="10:24" ht="13.5">
      <c r="J985" s="78">
        <v>2014</v>
      </c>
      <c r="K985" s="81" t="s">
        <v>4</v>
      </c>
      <c r="L985" s="65" t="s">
        <v>1154</v>
      </c>
      <c r="M985" s="24">
        <v>999</v>
      </c>
      <c r="N985" s="52" t="s">
        <v>25</v>
      </c>
      <c r="O985" s="33" t="s">
        <v>13</v>
      </c>
      <c r="P985" s="12">
        <v>0</v>
      </c>
      <c r="Q985" s="59" t="s">
        <v>1115</v>
      </c>
      <c r="R985" s="59"/>
      <c r="T985" s="8">
        <f t="shared" si="64"/>
        <v>1</v>
      </c>
      <c r="U985" s="17">
        <f t="shared" si="65"/>
        <v>0</v>
      </c>
      <c r="V985" s="17"/>
      <c r="W985" s="19" t="str">
        <f t="shared" si="66"/>
        <v>CPP_007941</v>
      </c>
      <c r="X985" s="8">
        <f>_xlfn.COUNTIFS($L$2:$L50199,W985)</f>
        <v>1</v>
      </c>
    </row>
    <row r="986" spans="10:24" ht="13.5">
      <c r="J986" s="78">
        <v>2014</v>
      </c>
      <c r="K986" s="81" t="s">
        <v>4</v>
      </c>
      <c r="L986" s="65" t="s">
        <v>1153</v>
      </c>
      <c r="M986" s="24">
        <v>999</v>
      </c>
      <c r="N986" s="52" t="s">
        <v>25</v>
      </c>
      <c r="O986" s="33" t="s">
        <v>13</v>
      </c>
      <c r="P986" s="12">
        <v>0</v>
      </c>
      <c r="Q986" s="59" t="s">
        <v>1115</v>
      </c>
      <c r="R986" s="59"/>
      <c r="T986" s="8">
        <f t="shared" si="64"/>
        <v>1</v>
      </c>
      <c r="U986" s="17">
        <f t="shared" si="65"/>
        <v>0</v>
      </c>
      <c r="V986" s="17"/>
      <c r="W986" s="19" t="str">
        <f t="shared" si="66"/>
        <v>CPP_007942</v>
      </c>
      <c r="X986" s="8">
        <f>_xlfn.COUNTIFS($L$2:$L50200,W986)</f>
        <v>1</v>
      </c>
    </row>
    <row r="987" spans="10:24" ht="13.5">
      <c r="J987" s="78">
        <v>2014</v>
      </c>
      <c r="K987" s="81" t="s">
        <v>4</v>
      </c>
      <c r="L987" s="65" t="s">
        <v>1108</v>
      </c>
      <c r="M987" s="24">
        <v>999</v>
      </c>
      <c r="N987" s="52" t="s">
        <v>25</v>
      </c>
      <c r="O987" s="33" t="s">
        <v>13</v>
      </c>
      <c r="P987" s="12">
        <v>0</v>
      </c>
      <c r="Q987" s="59" t="s">
        <v>675</v>
      </c>
      <c r="R987" s="59"/>
      <c r="T987" s="8">
        <f t="shared" si="64"/>
        <v>1</v>
      </c>
      <c r="U987" s="17">
        <f t="shared" si="65"/>
        <v>0</v>
      </c>
      <c r="V987" s="17"/>
      <c r="W987" s="19" t="str">
        <f t="shared" si="66"/>
        <v>CPP_007948</v>
      </c>
      <c r="X987" s="8">
        <f>_xlfn.COUNTIFS($L$2:$L50201,W987)</f>
        <v>1</v>
      </c>
    </row>
    <row r="988" spans="10:24" ht="13.5">
      <c r="J988" s="79">
        <v>2014</v>
      </c>
      <c r="K988" s="81" t="s">
        <v>4</v>
      </c>
      <c r="L988" s="65" t="s">
        <v>1466</v>
      </c>
      <c r="M988" s="24">
        <v>999</v>
      </c>
      <c r="N988" s="52" t="s">
        <v>25</v>
      </c>
      <c r="O988" s="33" t="s">
        <v>13</v>
      </c>
      <c r="P988" s="12">
        <v>0</v>
      </c>
      <c r="Q988" s="59" t="s">
        <v>675</v>
      </c>
      <c r="R988" s="59"/>
      <c r="T988" s="8">
        <f t="shared" si="64"/>
        <v>1</v>
      </c>
      <c r="U988" s="17">
        <f t="shared" si="65"/>
        <v>0</v>
      </c>
      <c r="V988" s="17"/>
      <c r="W988" s="19" t="str">
        <f t="shared" si="66"/>
        <v>CPP_007949</v>
      </c>
      <c r="X988" s="8">
        <f>_xlfn.COUNTIFS($L$2:$L50202,W988)</f>
        <v>1</v>
      </c>
    </row>
    <row r="989" spans="10:24" ht="13.5">
      <c r="J989" s="79">
        <v>2014</v>
      </c>
      <c r="K989" s="81" t="s">
        <v>4</v>
      </c>
      <c r="L989" s="65" t="s">
        <v>1518</v>
      </c>
      <c r="M989" s="24">
        <v>999</v>
      </c>
      <c r="N989" s="52" t="s">
        <v>25</v>
      </c>
      <c r="O989" s="33" t="s">
        <v>13</v>
      </c>
      <c r="P989" s="12">
        <v>0</v>
      </c>
      <c r="Q989" s="59" t="s">
        <v>675</v>
      </c>
      <c r="R989" s="59"/>
      <c r="T989" s="8">
        <f t="shared" si="64"/>
        <v>1</v>
      </c>
      <c r="U989" s="17">
        <f t="shared" si="65"/>
        <v>0</v>
      </c>
      <c r="V989" s="17"/>
      <c r="W989" s="19" t="str">
        <f t="shared" si="66"/>
        <v>CPP_007950</v>
      </c>
      <c r="X989" s="8">
        <f>_xlfn.COUNTIFS($L$2:$L50203,W989)</f>
        <v>1</v>
      </c>
    </row>
    <row r="990" spans="10:24" ht="13.5">
      <c r="J990" s="79">
        <v>2014</v>
      </c>
      <c r="K990" s="81" t="s">
        <v>4</v>
      </c>
      <c r="L990" s="65" t="s">
        <v>1517</v>
      </c>
      <c r="M990" s="24">
        <v>999</v>
      </c>
      <c r="N990" s="52" t="s">
        <v>25</v>
      </c>
      <c r="O990" s="33" t="s">
        <v>13</v>
      </c>
      <c r="P990" s="12">
        <v>0</v>
      </c>
      <c r="Q990" s="59" t="s">
        <v>675</v>
      </c>
      <c r="R990" s="59"/>
      <c r="T990" s="8">
        <f t="shared" si="64"/>
        <v>1</v>
      </c>
      <c r="U990" s="17">
        <f t="shared" si="65"/>
        <v>0</v>
      </c>
      <c r="V990" s="17"/>
      <c r="W990" s="19" t="str">
        <f t="shared" si="66"/>
        <v>CPP_007951</v>
      </c>
      <c r="X990" s="8">
        <f>_xlfn.COUNTIFS($L$2:$L50204,W990)</f>
        <v>1</v>
      </c>
    </row>
    <row r="991" spans="10:24" ht="13.5">
      <c r="J991" s="79">
        <v>2014</v>
      </c>
      <c r="K991" s="81" t="s">
        <v>4</v>
      </c>
      <c r="L991" s="65" t="s">
        <v>1415</v>
      </c>
      <c r="M991" s="24">
        <v>999</v>
      </c>
      <c r="N991" s="52" t="s">
        <v>25</v>
      </c>
      <c r="O991" s="33" t="s">
        <v>13</v>
      </c>
      <c r="P991" s="12">
        <v>0</v>
      </c>
      <c r="Q991" s="59" t="s">
        <v>675</v>
      </c>
      <c r="R991" s="59"/>
      <c r="T991" s="8">
        <f t="shared" si="64"/>
        <v>1</v>
      </c>
      <c r="U991" s="17">
        <f t="shared" si="65"/>
        <v>0</v>
      </c>
      <c r="V991" s="17"/>
      <c r="W991" s="19" t="str">
        <f t="shared" si="66"/>
        <v>CPP_007952</v>
      </c>
      <c r="X991" s="8">
        <f>_xlfn.COUNTIFS($L$2:$L50205,W991)</f>
        <v>1</v>
      </c>
    </row>
    <row r="992" spans="10:24" ht="13.5">
      <c r="J992" s="78">
        <v>2014</v>
      </c>
      <c r="K992" s="81" t="s">
        <v>4</v>
      </c>
      <c r="L992" s="65" t="s">
        <v>1096</v>
      </c>
      <c r="M992" s="24">
        <v>999</v>
      </c>
      <c r="N992" s="52" t="s">
        <v>25</v>
      </c>
      <c r="O992" s="33" t="s">
        <v>13</v>
      </c>
      <c r="P992" s="12">
        <v>0</v>
      </c>
      <c r="Q992" s="59" t="s">
        <v>576</v>
      </c>
      <c r="R992" s="59"/>
      <c r="T992" s="8">
        <f t="shared" si="64"/>
        <v>1</v>
      </c>
      <c r="U992" s="17">
        <f t="shared" si="65"/>
        <v>0</v>
      </c>
      <c r="V992" s="17"/>
      <c r="W992" s="19" t="str">
        <f t="shared" si="66"/>
        <v>CPP_007953</v>
      </c>
      <c r="X992" s="8">
        <f>_xlfn.COUNTIFS($L$2:$L50206,W992)</f>
        <v>1</v>
      </c>
    </row>
    <row r="993" spans="10:24" ht="13.5">
      <c r="J993" s="78">
        <v>2014</v>
      </c>
      <c r="K993" s="81" t="s">
        <v>4</v>
      </c>
      <c r="L993" s="65" t="s">
        <v>1095</v>
      </c>
      <c r="M993" s="24">
        <v>999</v>
      </c>
      <c r="N993" s="52" t="s">
        <v>25</v>
      </c>
      <c r="O993" s="33" t="s">
        <v>13</v>
      </c>
      <c r="P993" s="12">
        <v>0</v>
      </c>
      <c r="Q993" s="59" t="s">
        <v>576</v>
      </c>
      <c r="R993" s="59"/>
      <c r="T993" s="8">
        <f t="shared" si="64"/>
        <v>1</v>
      </c>
      <c r="U993" s="17">
        <f t="shared" si="65"/>
        <v>0</v>
      </c>
      <c r="V993" s="17"/>
      <c r="W993" s="19" t="str">
        <f t="shared" si="66"/>
        <v>CPP_007954</v>
      </c>
      <c r="X993" s="8">
        <f>_xlfn.COUNTIFS($L$2:$L50207,W993)</f>
        <v>1</v>
      </c>
    </row>
    <row r="994" spans="10:24" ht="13.5">
      <c r="J994" s="75">
        <v>2014</v>
      </c>
      <c r="K994" s="83" t="s">
        <v>4</v>
      </c>
      <c r="L994" s="93" t="s">
        <v>428</v>
      </c>
      <c r="M994" s="72">
        <v>9065</v>
      </c>
      <c r="N994" s="71" t="s">
        <v>25</v>
      </c>
      <c r="O994" s="58" t="s">
        <v>13</v>
      </c>
      <c r="P994" s="12">
        <v>0</v>
      </c>
      <c r="Q994" s="51" t="s">
        <v>431</v>
      </c>
      <c r="R994" s="51"/>
      <c r="T994" s="8">
        <f t="shared" si="64"/>
        <v>1</v>
      </c>
      <c r="U994" s="17">
        <f t="shared" si="65"/>
        <v>0</v>
      </c>
      <c r="V994" s="17"/>
      <c r="W994" s="19" t="str">
        <f t="shared" si="66"/>
        <v>CPP_007973</v>
      </c>
      <c r="X994" s="8">
        <f>_xlfn.COUNTIFS($L$2:$L50208,W994)</f>
        <v>1</v>
      </c>
    </row>
    <row r="995" spans="10:24" ht="13.5">
      <c r="J995" s="79">
        <v>2014</v>
      </c>
      <c r="K995" s="81" t="s">
        <v>4</v>
      </c>
      <c r="L995" s="65" t="s">
        <v>1539</v>
      </c>
      <c r="M995" s="24">
        <v>999</v>
      </c>
      <c r="N995" s="52" t="s">
        <v>25</v>
      </c>
      <c r="O995" s="33" t="s">
        <v>13</v>
      </c>
      <c r="P995" s="12">
        <v>0</v>
      </c>
      <c r="Q995" s="59" t="s">
        <v>503</v>
      </c>
      <c r="R995" s="59"/>
      <c r="T995" s="8">
        <f t="shared" si="64"/>
        <v>1</v>
      </c>
      <c r="U995" s="17">
        <f t="shared" si="65"/>
        <v>0</v>
      </c>
      <c r="V995" s="17"/>
      <c r="W995" s="19" t="str">
        <f t="shared" si="66"/>
        <v>CPP_007974</v>
      </c>
      <c r="X995" s="8">
        <f>_xlfn.COUNTIFS($L$2:$L50209,W995)</f>
        <v>1</v>
      </c>
    </row>
    <row r="996" spans="10:24" ht="13.5">
      <c r="J996" s="79">
        <v>2014</v>
      </c>
      <c r="K996" s="81" t="s">
        <v>4</v>
      </c>
      <c r="L996" s="65" t="s">
        <v>1508</v>
      </c>
      <c r="M996" s="24">
        <v>999</v>
      </c>
      <c r="N996" s="52" t="s">
        <v>25</v>
      </c>
      <c r="O996" s="33" t="s">
        <v>13</v>
      </c>
      <c r="P996" s="12">
        <v>0</v>
      </c>
      <c r="Q996" s="59" t="s">
        <v>503</v>
      </c>
      <c r="R996" s="59"/>
      <c r="T996" s="8">
        <f t="shared" si="64"/>
        <v>1</v>
      </c>
      <c r="U996" s="17">
        <f t="shared" si="65"/>
        <v>0</v>
      </c>
      <c r="V996" s="17"/>
      <c r="W996" s="19" t="str">
        <f t="shared" si="66"/>
        <v>CPP_007977</v>
      </c>
      <c r="X996" s="8">
        <f>_xlfn.COUNTIFS($L$2:$L50210,W996)</f>
        <v>1</v>
      </c>
    </row>
    <row r="997" spans="10:24" ht="13.5">
      <c r="J997" s="79">
        <v>2014</v>
      </c>
      <c r="K997" s="81" t="s">
        <v>4</v>
      </c>
      <c r="L997" s="65" t="s">
        <v>1446</v>
      </c>
      <c r="M997" s="24">
        <v>4968</v>
      </c>
      <c r="N997" s="52" t="s">
        <v>25</v>
      </c>
      <c r="O997" s="33" t="s">
        <v>119</v>
      </c>
      <c r="P997" s="12" t="s">
        <v>812</v>
      </c>
      <c r="Q997" s="59" t="s">
        <v>1447</v>
      </c>
      <c r="R997" s="59"/>
      <c r="T997" s="8">
        <f t="shared" si="64"/>
        <v>1</v>
      </c>
      <c r="U997" s="17">
        <f t="shared" si="65"/>
        <v>1</v>
      </c>
      <c r="V997" s="17"/>
      <c r="W997" s="19" t="str">
        <f t="shared" si="66"/>
        <v>CPP_007978</v>
      </c>
      <c r="X997" s="8">
        <f>_xlfn.COUNTIFS($L$2:$L50211,W997)</f>
        <v>1</v>
      </c>
    </row>
    <row r="998" spans="10:24" ht="13.5">
      <c r="J998" s="75">
        <v>2014</v>
      </c>
      <c r="K998" s="81" t="s">
        <v>4</v>
      </c>
      <c r="L998" s="91" t="s">
        <v>1550</v>
      </c>
      <c r="M998" s="72">
        <v>4793</v>
      </c>
      <c r="N998" s="13" t="s">
        <v>25</v>
      </c>
      <c r="O998" s="58" t="s">
        <v>119</v>
      </c>
      <c r="P998" s="12" t="s">
        <v>812</v>
      </c>
      <c r="Q998" s="59" t="s">
        <v>1447</v>
      </c>
      <c r="R998" s="59"/>
      <c r="T998" s="8">
        <f t="shared" si="64"/>
        <v>1</v>
      </c>
      <c r="U998" s="17">
        <f t="shared" si="65"/>
        <v>1</v>
      </c>
      <c r="V998" s="17"/>
      <c r="W998" s="19" t="str">
        <f t="shared" si="66"/>
        <v>CPP_007979</v>
      </c>
      <c r="X998" s="8">
        <f>_xlfn.COUNTIFS($L$2:$L50212,W998)</f>
        <v>1</v>
      </c>
    </row>
    <row r="999" spans="10:24" ht="13.5">
      <c r="J999" s="79">
        <v>2014</v>
      </c>
      <c r="K999" s="81" t="s">
        <v>4</v>
      </c>
      <c r="L999" s="65" t="s">
        <v>1534</v>
      </c>
      <c r="M999" s="24">
        <v>5107</v>
      </c>
      <c r="N999" s="52" t="s">
        <v>25</v>
      </c>
      <c r="O999" s="33" t="s">
        <v>119</v>
      </c>
      <c r="P999" s="12" t="s">
        <v>812</v>
      </c>
      <c r="Q999" s="59" t="s">
        <v>1447</v>
      </c>
      <c r="R999" s="59"/>
      <c r="T999" s="8">
        <f t="shared" si="64"/>
        <v>1</v>
      </c>
      <c r="U999" s="17">
        <f t="shared" si="65"/>
        <v>1</v>
      </c>
      <c r="V999" s="17"/>
      <c r="W999" s="19" t="str">
        <f t="shared" si="66"/>
        <v>CPP_007980</v>
      </c>
      <c r="X999" s="8">
        <f>_xlfn.COUNTIFS($L$2:$L50213,W999)</f>
        <v>1</v>
      </c>
    </row>
    <row r="1000" spans="10:24" ht="13.5">
      <c r="J1000" s="75">
        <v>2014</v>
      </c>
      <c r="K1000" s="19" t="s">
        <v>4</v>
      </c>
      <c r="L1000" s="86" t="s">
        <v>533</v>
      </c>
      <c r="M1000" s="24">
        <v>5025</v>
      </c>
      <c r="N1000" s="13" t="s">
        <v>25</v>
      </c>
      <c r="O1000" s="54" t="s">
        <v>119</v>
      </c>
      <c r="P1000" s="12" t="s">
        <v>812</v>
      </c>
      <c r="Q1000" s="12" t="s">
        <v>1447</v>
      </c>
      <c r="R1000" s="12"/>
      <c r="T1000" s="8">
        <f t="shared" si="64"/>
        <v>1</v>
      </c>
      <c r="U1000" s="17">
        <f t="shared" si="65"/>
        <v>1</v>
      </c>
      <c r="V1000" s="17"/>
      <c r="W1000" s="19" t="str">
        <f t="shared" si="66"/>
        <v>CPP_007981</v>
      </c>
      <c r="X1000" s="8">
        <f>_xlfn.COUNTIFS($L$2:$L50214,W1000)</f>
        <v>1</v>
      </c>
    </row>
    <row r="1001" spans="10:24" ht="13.5">
      <c r="J1001" s="78">
        <v>2014</v>
      </c>
      <c r="K1001" s="81" t="s">
        <v>4</v>
      </c>
      <c r="L1001" s="65" t="s">
        <v>1125</v>
      </c>
      <c r="M1001" s="24">
        <v>999</v>
      </c>
      <c r="N1001" s="52" t="s">
        <v>25</v>
      </c>
      <c r="O1001" s="33" t="s">
        <v>13</v>
      </c>
      <c r="P1001" s="12">
        <v>0</v>
      </c>
      <c r="Q1001" s="59" t="s">
        <v>488</v>
      </c>
      <c r="R1001" s="59"/>
      <c r="T1001" s="8">
        <f t="shared" si="64"/>
        <v>1</v>
      </c>
      <c r="U1001" s="17">
        <f t="shared" si="65"/>
        <v>0</v>
      </c>
      <c r="V1001" s="17"/>
      <c r="W1001" s="19" t="str">
        <f t="shared" si="66"/>
        <v>CPP_007982</v>
      </c>
      <c r="X1001" s="8">
        <f>_xlfn.COUNTIFS($L$2:$L50215,W1001)</f>
        <v>1</v>
      </c>
    </row>
    <row r="1002" spans="10:24" ht="13.5">
      <c r="J1002" s="78">
        <v>2014</v>
      </c>
      <c r="K1002" s="81" t="s">
        <v>4</v>
      </c>
      <c r="L1002" s="65" t="s">
        <v>1126</v>
      </c>
      <c r="M1002" s="24">
        <v>999</v>
      </c>
      <c r="N1002" s="52" t="s">
        <v>25</v>
      </c>
      <c r="O1002" s="33" t="s">
        <v>13</v>
      </c>
      <c r="P1002" s="12">
        <v>0</v>
      </c>
      <c r="Q1002" s="59" t="s">
        <v>488</v>
      </c>
      <c r="R1002" s="59"/>
      <c r="T1002" s="8">
        <f t="shared" si="64"/>
        <v>1</v>
      </c>
      <c r="U1002" s="17">
        <f t="shared" si="65"/>
        <v>0</v>
      </c>
      <c r="V1002" s="17"/>
      <c r="W1002" s="19" t="str">
        <f t="shared" si="66"/>
        <v>CPP_007983</v>
      </c>
      <c r="X1002" s="8">
        <f>_xlfn.COUNTIFS($L$2:$L50216,W1002)</f>
        <v>1</v>
      </c>
    </row>
    <row r="1003" spans="10:24" ht="13.5">
      <c r="J1003" s="75">
        <v>2014</v>
      </c>
      <c r="K1003" s="81" t="s">
        <v>4</v>
      </c>
      <c r="L1003" s="91" t="s">
        <v>1535</v>
      </c>
      <c r="M1003" s="72">
        <v>4657</v>
      </c>
      <c r="N1003" s="13" t="s">
        <v>25</v>
      </c>
      <c r="O1003" s="58" t="s">
        <v>119</v>
      </c>
      <c r="P1003" s="12" t="s">
        <v>812</v>
      </c>
      <c r="Q1003" s="59" t="s">
        <v>1447</v>
      </c>
      <c r="R1003" s="59"/>
      <c r="T1003" s="8">
        <f t="shared" si="64"/>
        <v>1</v>
      </c>
      <c r="U1003" s="17">
        <f t="shared" si="65"/>
        <v>1</v>
      </c>
      <c r="V1003" s="17"/>
      <c r="W1003" s="19" t="str">
        <f t="shared" si="66"/>
        <v>CPP_007984</v>
      </c>
      <c r="X1003" s="8">
        <f>_xlfn.COUNTIFS($L$2:$L50217,W1003)</f>
        <v>1</v>
      </c>
    </row>
    <row r="1004" spans="10:24" ht="13.5">
      <c r="J1004" s="78">
        <v>2014</v>
      </c>
      <c r="K1004" s="81" t="s">
        <v>4</v>
      </c>
      <c r="L1004" s="65" t="s">
        <v>1116</v>
      </c>
      <c r="M1004" s="24">
        <v>999</v>
      </c>
      <c r="N1004" s="52" t="s">
        <v>25</v>
      </c>
      <c r="O1004" s="33" t="s">
        <v>13</v>
      </c>
      <c r="P1004" s="12">
        <v>0</v>
      </c>
      <c r="Q1004" s="59" t="s">
        <v>1117</v>
      </c>
      <c r="R1004" s="59"/>
      <c r="T1004" s="8">
        <f t="shared" si="64"/>
        <v>1</v>
      </c>
      <c r="U1004" s="17">
        <f t="shared" si="65"/>
        <v>0</v>
      </c>
      <c r="V1004" s="17"/>
      <c r="W1004" s="19" t="str">
        <f t="shared" si="66"/>
        <v>CPP_007985</v>
      </c>
      <c r="X1004" s="8">
        <f>_xlfn.COUNTIFS($L$2:$L50218,W1004)</f>
        <v>1</v>
      </c>
    </row>
    <row r="1005" spans="10:24" ht="13.5">
      <c r="J1005" s="79">
        <v>2014</v>
      </c>
      <c r="K1005" s="81" t="s">
        <v>4</v>
      </c>
      <c r="L1005" s="65" t="s">
        <v>1406</v>
      </c>
      <c r="M1005" s="24">
        <v>999</v>
      </c>
      <c r="N1005" s="52" t="s">
        <v>25</v>
      </c>
      <c r="O1005" s="33" t="s">
        <v>13</v>
      </c>
      <c r="P1005" s="12">
        <v>0</v>
      </c>
      <c r="Q1005" s="59" t="s">
        <v>683</v>
      </c>
      <c r="R1005" s="59"/>
      <c r="T1005" s="8">
        <f t="shared" si="64"/>
        <v>1</v>
      </c>
      <c r="U1005" s="17">
        <f t="shared" si="65"/>
        <v>0</v>
      </c>
      <c r="V1005" s="17"/>
      <c r="W1005" s="19" t="str">
        <f t="shared" si="66"/>
        <v>CPP_007986</v>
      </c>
      <c r="X1005" s="8">
        <f>_xlfn.COUNTIFS($L$2:$L50219,W1005)</f>
        <v>1</v>
      </c>
    </row>
    <row r="1006" spans="10:24" ht="13.5">
      <c r="J1006" s="75">
        <v>2014</v>
      </c>
      <c r="K1006" s="81" t="s">
        <v>4</v>
      </c>
      <c r="L1006" s="91" t="s">
        <v>1523</v>
      </c>
      <c r="M1006" s="72">
        <v>4843</v>
      </c>
      <c r="N1006" s="13" t="s">
        <v>25</v>
      </c>
      <c r="O1006" s="58" t="s">
        <v>119</v>
      </c>
      <c r="P1006" s="12" t="s">
        <v>812</v>
      </c>
      <c r="Q1006" s="59" t="s">
        <v>1447</v>
      </c>
      <c r="R1006" s="59"/>
      <c r="T1006" s="8">
        <f t="shared" si="64"/>
        <v>1</v>
      </c>
      <c r="U1006" s="17">
        <f t="shared" si="65"/>
        <v>1</v>
      </c>
      <c r="V1006" s="17"/>
      <c r="W1006" s="19" t="str">
        <f t="shared" si="66"/>
        <v>CPP_007987</v>
      </c>
      <c r="X1006" s="8">
        <f>_xlfn.COUNTIFS($L$2:$L50220,W1006)</f>
        <v>1</v>
      </c>
    </row>
    <row r="1007" spans="10:24" ht="13.5">
      <c r="J1007" s="79">
        <v>2014</v>
      </c>
      <c r="K1007" s="81" t="s">
        <v>4</v>
      </c>
      <c r="L1007" s="65" t="s">
        <v>1477</v>
      </c>
      <c r="M1007" s="24">
        <v>999</v>
      </c>
      <c r="N1007" s="52" t="s">
        <v>25</v>
      </c>
      <c r="O1007" s="33" t="s">
        <v>119</v>
      </c>
      <c r="P1007" s="12">
        <v>1</v>
      </c>
      <c r="Q1007" s="59" t="s">
        <v>488</v>
      </c>
      <c r="R1007" s="59"/>
      <c r="T1007" s="8">
        <f t="shared" si="64"/>
        <v>1</v>
      </c>
      <c r="U1007" s="17">
        <f t="shared" si="65"/>
        <v>1</v>
      </c>
      <c r="V1007" s="17"/>
      <c r="W1007" s="19" t="str">
        <f t="shared" si="66"/>
        <v>CPP_007988</v>
      </c>
      <c r="X1007" s="8">
        <f>_xlfn.COUNTIFS($L$2:$L50221,W1007)</f>
        <v>1</v>
      </c>
    </row>
    <row r="1008" spans="10:24" ht="13.5">
      <c r="J1008" s="79">
        <v>2014</v>
      </c>
      <c r="K1008" s="81" t="s">
        <v>4</v>
      </c>
      <c r="L1008" s="65" t="s">
        <v>1349</v>
      </c>
      <c r="M1008" s="24">
        <v>999</v>
      </c>
      <c r="N1008" s="52" t="s">
        <v>25</v>
      </c>
      <c r="O1008" s="33" t="s">
        <v>13</v>
      </c>
      <c r="P1008" s="12">
        <v>0</v>
      </c>
      <c r="Q1008" s="59" t="s">
        <v>683</v>
      </c>
      <c r="R1008" s="59"/>
      <c r="T1008" s="8">
        <f t="shared" si="64"/>
        <v>1</v>
      </c>
      <c r="U1008" s="17">
        <f t="shared" si="65"/>
        <v>0</v>
      </c>
      <c r="V1008" s="17"/>
      <c r="W1008" s="19" t="str">
        <f t="shared" si="66"/>
        <v>CPP_007989</v>
      </c>
      <c r="X1008" s="8">
        <f>_xlfn.COUNTIFS($L$2:$L50222,W1008)</f>
        <v>1</v>
      </c>
    </row>
    <row r="1009" spans="10:24" ht="13.5">
      <c r="J1009" s="74">
        <v>2014</v>
      </c>
      <c r="K1009" s="81" t="s">
        <v>4</v>
      </c>
      <c r="L1009" s="65" t="s">
        <v>706</v>
      </c>
      <c r="M1009" s="24">
        <v>5811</v>
      </c>
      <c r="N1009" s="52" t="s">
        <v>25</v>
      </c>
      <c r="O1009" s="33" t="s">
        <v>13</v>
      </c>
      <c r="P1009" s="12">
        <v>0</v>
      </c>
      <c r="Q1009" s="59" t="s">
        <v>488</v>
      </c>
      <c r="R1009" s="59"/>
      <c r="T1009" s="8">
        <f t="shared" si="64"/>
        <v>1</v>
      </c>
      <c r="U1009" s="17">
        <f t="shared" si="65"/>
        <v>0</v>
      </c>
      <c r="V1009" s="17"/>
      <c r="W1009" s="19" t="str">
        <f t="shared" si="66"/>
        <v>CPP_007990</v>
      </c>
      <c r="X1009" s="8">
        <f>_xlfn.COUNTIFS($L$2:$L50223,W1009)</f>
        <v>1</v>
      </c>
    </row>
    <row r="1010" spans="10:24" ht="13.5">
      <c r="J1010" s="79">
        <v>2014</v>
      </c>
      <c r="K1010" s="81" t="s">
        <v>4</v>
      </c>
      <c r="L1010" s="65" t="s">
        <v>1432</v>
      </c>
      <c r="M1010" s="24">
        <v>999</v>
      </c>
      <c r="N1010" s="52" t="s">
        <v>25</v>
      </c>
      <c r="O1010" s="33" t="s">
        <v>13</v>
      </c>
      <c r="P1010" s="12">
        <v>0</v>
      </c>
      <c r="Q1010" s="59" t="s">
        <v>1065</v>
      </c>
      <c r="R1010" s="59"/>
      <c r="T1010" s="8">
        <f t="shared" si="64"/>
        <v>1</v>
      </c>
      <c r="U1010" s="17">
        <f t="shared" si="65"/>
        <v>0</v>
      </c>
      <c r="V1010" s="17"/>
      <c r="W1010" s="19" t="str">
        <f t="shared" si="66"/>
        <v>CPP_007991</v>
      </c>
      <c r="X1010" s="8">
        <f>_xlfn.COUNTIFS($L$2:$L50224,W1010)</f>
        <v>1</v>
      </c>
    </row>
    <row r="1011" spans="10:24" ht="13.5">
      <c r="J1011" s="79">
        <v>2014</v>
      </c>
      <c r="K1011" s="81" t="s">
        <v>4</v>
      </c>
      <c r="L1011" s="65" t="s">
        <v>1496</v>
      </c>
      <c r="M1011" s="24">
        <v>999</v>
      </c>
      <c r="N1011" s="52" t="s">
        <v>25</v>
      </c>
      <c r="O1011" s="33" t="s">
        <v>13</v>
      </c>
      <c r="P1011" s="12">
        <v>0</v>
      </c>
      <c r="Q1011" s="59" t="s">
        <v>582</v>
      </c>
      <c r="R1011" s="59"/>
      <c r="T1011" s="8">
        <f t="shared" si="64"/>
        <v>1</v>
      </c>
      <c r="U1011" s="17">
        <f t="shared" si="65"/>
        <v>0</v>
      </c>
      <c r="V1011" s="17"/>
      <c r="W1011" s="19" t="str">
        <f t="shared" si="66"/>
        <v>CPP_007992</v>
      </c>
      <c r="X1011" s="8">
        <f>_xlfn.COUNTIFS($L$2:$L50225,W1011)</f>
        <v>1</v>
      </c>
    </row>
    <row r="1012" spans="10:24" ht="13.5">
      <c r="J1012" s="75">
        <v>2014</v>
      </c>
      <c r="K1012" s="81" t="s">
        <v>4</v>
      </c>
      <c r="L1012" s="91" t="s">
        <v>1524</v>
      </c>
      <c r="M1012" s="72">
        <v>4945</v>
      </c>
      <c r="N1012" s="13" t="s">
        <v>25</v>
      </c>
      <c r="O1012" s="58" t="s">
        <v>119</v>
      </c>
      <c r="P1012" s="12" t="s">
        <v>812</v>
      </c>
      <c r="Q1012" s="59" t="s">
        <v>1447</v>
      </c>
      <c r="R1012" s="59"/>
      <c r="T1012" s="8">
        <f t="shared" si="64"/>
        <v>1</v>
      </c>
      <c r="U1012" s="17">
        <f t="shared" si="65"/>
        <v>1</v>
      </c>
      <c r="V1012" s="17"/>
      <c r="W1012" s="19" t="str">
        <f t="shared" si="66"/>
        <v>CPP_007993</v>
      </c>
      <c r="X1012" s="8">
        <f>_xlfn.COUNTIFS($L$2:$L50226,W1012)</f>
        <v>1</v>
      </c>
    </row>
    <row r="1013" spans="10:24" ht="13.5">
      <c r="J1013" s="75">
        <v>2014</v>
      </c>
      <c r="K1013" s="81" t="s">
        <v>4</v>
      </c>
      <c r="L1013" s="91" t="s">
        <v>1521</v>
      </c>
      <c r="M1013" s="72">
        <v>5011</v>
      </c>
      <c r="N1013" s="13" t="s">
        <v>25</v>
      </c>
      <c r="O1013" s="58" t="s">
        <v>119</v>
      </c>
      <c r="P1013" s="12" t="s">
        <v>812</v>
      </c>
      <c r="Q1013" s="59" t="s">
        <v>1447</v>
      </c>
      <c r="R1013" s="59"/>
      <c r="T1013" s="8">
        <f t="shared" si="64"/>
        <v>1</v>
      </c>
      <c r="U1013" s="17">
        <f t="shared" si="65"/>
        <v>1</v>
      </c>
      <c r="V1013" s="17"/>
      <c r="W1013" s="19" t="str">
        <f t="shared" si="66"/>
        <v>CPP_007994</v>
      </c>
      <c r="X1013" s="8">
        <f>_xlfn.COUNTIFS($L$2:$L50227,W1013)</f>
        <v>1</v>
      </c>
    </row>
    <row r="1014" spans="10:24" ht="13.5">
      <c r="J1014" s="75">
        <v>2014</v>
      </c>
      <c r="K1014" s="81" t="s">
        <v>4</v>
      </c>
      <c r="L1014" s="91" t="s">
        <v>1522</v>
      </c>
      <c r="M1014" s="72">
        <v>4910</v>
      </c>
      <c r="N1014" s="13" t="s">
        <v>25</v>
      </c>
      <c r="O1014" s="58" t="s">
        <v>119</v>
      </c>
      <c r="P1014" s="12" t="s">
        <v>812</v>
      </c>
      <c r="Q1014" s="59" t="s">
        <v>1447</v>
      </c>
      <c r="R1014" s="59"/>
      <c r="T1014" s="8">
        <f t="shared" si="64"/>
        <v>1</v>
      </c>
      <c r="U1014" s="17">
        <f t="shared" si="65"/>
        <v>1</v>
      </c>
      <c r="V1014" s="17"/>
      <c r="W1014" s="19" t="str">
        <f t="shared" si="66"/>
        <v>CPP_007995</v>
      </c>
      <c r="X1014" s="8">
        <f>_xlfn.COUNTIFS($L$2:$L50228,W1014)</f>
        <v>1</v>
      </c>
    </row>
    <row r="1015" spans="10:24" ht="13.5">
      <c r="J1015" s="79">
        <v>2014</v>
      </c>
      <c r="K1015" s="81" t="s">
        <v>4</v>
      </c>
      <c r="L1015" s="65" t="s">
        <v>1456</v>
      </c>
      <c r="M1015" s="24">
        <v>999</v>
      </c>
      <c r="N1015" s="52" t="s">
        <v>25</v>
      </c>
      <c r="O1015" s="33" t="s">
        <v>13</v>
      </c>
      <c r="P1015" s="12">
        <v>0</v>
      </c>
      <c r="Q1015" s="59" t="s">
        <v>1065</v>
      </c>
      <c r="R1015" s="59"/>
      <c r="T1015" s="8">
        <f t="shared" si="64"/>
        <v>1</v>
      </c>
      <c r="U1015" s="17">
        <f t="shared" si="65"/>
        <v>0</v>
      </c>
      <c r="V1015" s="17"/>
      <c r="W1015" s="19" t="str">
        <f t="shared" si="66"/>
        <v>CPP_007996</v>
      </c>
      <c r="X1015" s="8">
        <f>_xlfn.COUNTIFS($L$2:$L50229,W1015)</f>
        <v>1</v>
      </c>
    </row>
    <row r="1016" spans="10:24" ht="13.5">
      <c r="J1016" s="79">
        <v>2014</v>
      </c>
      <c r="K1016" s="81" t="s">
        <v>4</v>
      </c>
      <c r="L1016" s="65" t="s">
        <v>1516</v>
      </c>
      <c r="M1016" s="24">
        <v>999</v>
      </c>
      <c r="N1016" s="52" t="s">
        <v>25</v>
      </c>
      <c r="O1016" s="33" t="s">
        <v>13</v>
      </c>
      <c r="P1016" s="12">
        <v>0</v>
      </c>
      <c r="Q1016" s="59" t="s">
        <v>582</v>
      </c>
      <c r="R1016" s="59"/>
      <c r="T1016" s="8">
        <f t="shared" si="64"/>
        <v>1</v>
      </c>
      <c r="U1016" s="17">
        <f t="shared" si="65"/>
        <v>0</v>
      </c>
      <c r="V1016" s="17"/>
      <c r="W1016" s="19" t="str">
        <f t="shared" si="66"/>
        <v>CPP_007997</v>
      </c>
      <c r="X1016" s="8">
        <f>_xlfn.COUNTIFS($L$2:$L50230,W1016)</f>
        <v>1</v>
      </c>
    </row>
    <row r="1017" spans="10:24" ht="13.5">
      <c r="J1017" s="76">
        <v>2014</v>
      </c>
      <c r="K1017" s="84" t="s">
        <v>4</v>
      </c>
      <c r="L1017" s="94" t="s">
        <v>486</v>
      </c>
      <c r="M1017" s="60" t="s">
        <v>487</v>
      </c>
      <c r="N1017" s="59" t="s">
        <v>25</v>
      </c>
      <c r="O1017" s="64" t="s">
        <v>13</v>
      </c>
      <c r="P1017" s="59">
        <v>0</v>
      </c>
      <c r="Q1017" s="59" t="s">
        <v>488</v>
      </c>
      <c r="R1017" s="59"/>
      <c r="T1017" s="8">
        <f t="shared" si="64"/>
        <v>1</v>
      </c>
      <c r="U1017" s="17">
        <f t="shared" si="65"/>
        <v>0</v>
      </c>
      <c r="V1017" s="17"/>
      <c r="W1017" s="19" t="str">
        <f t="shared" si="66"/>
        <v>CPP_007998</v>
      </c>
      <c r="X1017" s="8">
        <f>_xlfn.COUNTIFS($L$2:$L50231,W1017)</f>
        <v>1</v>
      </c>
    </row>
    <row r="1018" spans="10:24" ht="13.5">
      <c r="J1018" s="79">
        <v>2014</v>
      </c>
      <c r="K1018" s="81" t="s">
        <v>4</v>
      </c>
      <c r="L1018" s="65" t="s">
        <v>1445</v>
      </c>
      <c r="M1018" s="24">
        <v>999</v>
      </c>
      <c r="N1018" s="52" t="s">
        <v>25</v>
      </c>
      <c r="O1018" s="33" t="s">
        <v>119</v>
      </c>
      <c r="P1018" s="12">
        <v>1</v>
      </c>
      <c r="Q1018" s="59" t="s">
        <v>592</v>
      </c>
      <c r="R1018" s="59"/>
      <c r="T1018" s="8">
        <f t="shared" si="64"/>
        <v>1</v>
      </c>
      <c r="U1018" s="17">
        <f t="shared" si="65"/>
        <v>1</v>
      </c>
      <c r="V1018" s="17"/>
      <c r="W1018" s="19" t="str">
        <f t="shared" si="66"/>
        <v>CPP_007999</v>
      </c>
      <c r="X1018" s="8">
        <f>_xlfn.COUNTIFS($L$2:$L50232,W1018)</f>
        <v>1</v>
      </c>
    </row>
    <row r="1019" spans="10:24" ht="13.5">
      <c r="J1019" s="79">
        <v>2014</v>
      </c>
      <c r="K1019" s="81" t="s">
        <v>4</v>
      </c>
      <c r="L1019" s="65" t="s">
        <v>1374</v>
      </c>
      <c r="M1019" s="24">
        <v>999</v>
      </c>
      <c r="N1019" s="52" t="s">
        <v>25</v>
      </c>
      <c r="O1019" s="33" t="s">
        <v>13</v>
      </c>
      <c r="P1019" s="12">
        <v>0</v>
      </c>
      <c r="Q1019" s="59" t="s">
        <v>699</v>
      </c>
      <c r="R1019" s="59"/>
      <c r="T1019" s="8">
        <f t="shared" si="64"/>
        <v>1</v>
      </c>
      <c r="U1019" s="17">
        <f t="shared" si="65"/>
        <v>0</v>
      </c>
      <c r="V1019" s="17"/>
      <c r="W1019" s="19" t="str">
        <f t="shared" si="66"/>
        <v>CPP_008000</v>
      </c>
      <c r="X1019" s="8">
        <f>_xlfn.COUNTIFS($L$2:$L50233,W1019)</f>
        <v>1</v>
      </c>
    </row>
    <row r="1020" spans="10:24" ht="13.5">
      <c r="J1020" s="79">
        <v>2014</v>
      </c>
      <c r="K1020" s="81" t="s">
        <v>4</v>
      </c>
      <c r="L1020" s="65" t="s">
        <v>1341</v>
      </c>
      <c r="M1020" s="24">
        <v>999</v>
      </c>
      <c r="N1020" s="52" t="s">
        <v>25</v>
      </c>
      <c r="O1020" s="33" t="s">
        <v>13</v>
      </c>
      <c r="P1020" s="12">
        <v>0</v>
      </c>
      <c r="Q1020" s="59" t="s">
        <v>1342</v>
      </c>
      <c r="R1020" s="59"/>
      <c r="T1020" s="8">
        <f t="shared" si="64"/>
        <v>1</v>
      </c>
      <c r="U1020" s="17">
        <f t="shared" si="65"/>
        <v>0</v>
      </c>
      <c r="V1020" s="17"/>
      <c r="W1020" s="19" t="str">
        <f t="shared" si="66"/>
        <v>CPP_008002</v>
      </c>
      <c r="X1020" s="8">
        <f>_xlfn.COUNTIFS($L$2:$L50234,W1020)</f>
        <v>1</v>
      </c>
    </row>
    <row r="1021" spans="10:24" ht="13.5">
      <c r="J1021" s="79">
        <v>2014</v>
      </c>
      <c r="K1021" s="81" t="s">
        <v>4</v>
      </c>
      <c r="L1021" s="65" t="s">
        <v>1533</v>
      </c>
      <c r="M1021" s="24">
        <v>999</v>
      </c>
      <c r="N1021" s="52" t="s">
        <v>25</v>
      </c>
      <c r="O1021" s="33" t="s">
        <v>13</v>
      </c>
      <c r="P1021" s="12">
        <v>0</v>
      </c>
      <c r="Q1021" s="59" t="s">
        <v>582</v>
      </c>
      <c r="R1021" s="59"/>
      <c r="T1021" s="8">
        <f t="shared" si="64"/>
        <v>1</v>
      </c>
      <c r="U1021" s="17">
        <f t="shared" si="65"/>
        <v>0</v>
      </c>
      <c r="V1021" s="17"/>
      <c r="W1021" s="19" t="str">
        <f t="shared" si="66"/>
        <v>CPP_008003</v>
      </c>
      <c r="X1021" s="8">
        <f>_xlfn.COUNTIFS($L$2:$L50235,W1021)</f>
        <v>1</v>
      </c>
    </row>
    <row r="1022" spans="10:24" ht="13.5">
      <c r="J1022" s="79">
        <v>2014</v>
      </c>
      <c r="K1022" s="81" t="s">
        <v>4</v>
      </c>
      <c r="L1022" s="65" t="s">
        <v>1444</v>
      </c>
      <c r="M1022" s="24">
        <v>999</v>
      </c>
      <c r="N1022" s="52" t="s">
        <v>25</v>
      </c>
      <c r="O1022" s="33" t="s">
        <v>119</v>
      </c>
      <c r="P1022" s="12">
        <v>1</v>
      </c>
      <c r="Q1022" s="59" t="s">
        <v>592</v>
      </c>
      <c r="R1022" s="59"/>
      <c r="T1022" s="8">
        <f t="shared" si="64"/>
        <v>1</v>
      </c>
      <c r="U1022" s="17">
        <f t="shared" si="65"/>
        <v>1</v>
      </c>
      <c r="V1022" s="17"/>
      <c r="W1022" s="19" t="str">
        <f t="shared" si="66"/>
        <v>CPP_008004</v>
      </c>
      <c r="X1022" s="8">
        <f>_xlfn.COUNTIFS($L$2:$L50236,W1022)</f>
        <v>1</v>
      </c>
    </row>
    <row r="1023" spans="10:24" ht="13.5">
      <c r="J1023" s="79">
        <v>2014</v>
      </c>
      <c r="K1023" s="81" t="s">
        <v>4</v>
      </c>
      <c r="L1023" s="65" t="s">
        <v>1453</v>
      </c>
      <c r="M1023" s="24">
        <v>999</v>
      </c>
      <c r="N1023" s="52" t="s">
        <v>25</v>
      </c>
      <c r="O1023" s="33" t="s">
        <v>13</v>
      </c>
      <c r="P1023" s="12">
        <v>0</v>
      </c>
      <c r="Q1023" s="59" t="s">
        <v>469</v>
      </c>
      <c r="R1023" s="59"/>
      <c r="T1023" s="8">
        <f t="shared" si="64"/>
        <v>1</v>
      </c>
      <c r="U1023" s="17">
        <f t="shared" si="65"/>
        <v>0</v>
      </c>
      <c r="V1023" s="17"/>
      <c r="W1023" s="19" t="str">
        <f t="shared" si="66"/>
        <v>CPP_008005</v>
      </c>
      <c r="X1023" s="8">
        <f>_xlfn.COUNTIFS($L$2:$L50237,W1023)</f>
        <v>1</v>
      </c>
    </row>
    <row r="1024" spans="10:24" ht="13.5">
      <c r="J1024" s="79">
        <v>2014</v>
      </c>
      <c r="K1024" s="81" t="s">
        <v>4</v>
      </c>
      <c r="L1024" s="65" t="s">
        <v>1472</v>
      </c>
      <c r="M1024" s="24">
        <v>999</v>
      </c>
      <c r="N1024" s="52" t="s">
        <v>25</v>
      </c>
      <c r="O1024" s="33" t="s">
        <v>13</v>
      </c>
      <c r="P1024" s="12">
        <v>0</v>
      </c>
      <c r="Q1024" s="59" t="s">
        <v>1065</v>
      </c>
      <c r="R1024" s="59"/>
      <c r="T1024" s="8">
        <f t="shared" si="64"/>
        <v>1</v>
      </c>
      <c r="U1024" s="17">
        <f t="shared" si="65"/>
        <v>0</v>
      </c>
      <c r="V1024" s="17"/>
      <c r="W1024" s="19" t="str">
        <f t="shared" si="66"/>
        <v>CPP_008006</v>
      </c>
      <c r="X1024" s="8">
        <f>_xlfn.COUNTIFS($L$2:$L50238,W1024)</f>
        <v>1</v>
      </c>
    </row>
    <row r="1025" spans="10:24" ht="13.5">
      <c r="J1025" s="79">
        <v>2014</v>
      </c>
      <c r="K1025" s="81" t="s">
        <v>4</v>
      </c>
      <c r="L1025" s="65" t="s">
        <v>1547</v>
      </c>
      <c r="M1025" s="24">
        <v>999</v>
      </c>
      <c r="N1025" s="52" t="s">
        <v>25</v>
      </c>
      <c r="O1025" s="33" t="s">
        <v>119</v>
      </c>
      <c r="P1025" s="12">
        <v>1</v>
      </c>
      <c r="Q1025" s="59" t="s">
        <v>592</v>
      </c>
      <c r="R1025" s="59"/>
      <c r="T1025" s="8">
        <f t="shared" si="64"/>
        <v>1</v>
      </c>
      <c r="U1025" s="17">
        <f t="shared" si="65"/>
        <v>1</v>
      </c>
      <c r="V1025" s="17"/>
      <c r="W1025" s="19" t="str">
        <f t="shared" si="66"/>
        <v>CPP_008007</v>
      </c>
      <c r="X1025" s="8">
        <f>_xlfn.COUNTIFS($L$2:$L50239,W1025)</f>
        <v>1</v>
      </c>
    </row>
    <row r="1026" spans="10:24" ht="13.5">
      <c r="J1026" s="79">
        <v>2014</v>
      </c>
      <c r="K1026" s="81" t="s">
        <v>4</v>
      </c>
      <c r="L1026" s="65" t="s">
        <v>1532</v>
      </c>
      <c r="M1026" s="24">
        <v>999</v>
      </c>
      <c r="N1026" s="52" t="s">
        <v>25</v>
      </c>
      <c r="O1026" s="33" t="s">
        <v>13</v>
      </c>
      <c r="P1026" s="12">
        <v>0</v>
      </c>
      <c r="Q1026" s="59" t="s">
        <v>582</v>
      </c>
      <c r="R1026" s="59"/>
      <c r="T1026" s="8">
        <f aca="true" t="shared" si="67" ref="T1026:T1089">IF(L1026="",0,1)</f>
        <v>1</v>
      </c>
      <c r="U1026" s="17">
        <f t="shared" si="65"/>
        <v>0</v>
      </c>
      <c r="V1026" s="17"/>
      <c r="W1026" s="19" t="str">
        <f t="shared" si="66"/>
        <v>CPP_008008</v>
      </c>
      <c r="X1026" s="8">
        <f>_xlfn.COUNTIFS($L$2:$L50240,W1026)</f>
        <v>1</v>
      </c>
    </row>
    <row r="1027" spans="10:24" ht="13.5">
      <c r="J1027" s="76">
        <v>2014</v>
      </c>
      <c r="K1027" s="84" t="s">
        <v>4</v>
      </c>
      <c r="L1027" s="94" t="s">
        <v>467</v>
      </c>
      <c r="M1027" s="60" t="s">
        <v>468</v>
      </c>
      <c r="N1027" s="59" t="s">
        <v>25</v>
      </c>
      <c r="O1027" s="64" t="s">
        <v>13</v>
      </c>
      <c r="P1027" s="59">
        <v>0</v>
      </c>
      <c r="Q1027" s="59" t="s">
        <v>469</v>
      </c>
      <c r="R1027" s="59"/>
      <c r="T1027" s="8">
        <f t="shared" si="67"/>
        <v>1</v>
      </c>
      <c r="U1027" s="17">
        <f aca="true" t="shared" si="68" ref="U1027:U1090">IF(O1027="NO",0,1)</f>
        <v>0</v>
      </c>
      <c r="V1027" s="17"/>
      <c r="W1027" s="19" t="str">
        <f t="shared" si="66"/>
        <v>CPP_008009</v>
      </c>
      <c r="X1027" s="8">
        <f>_xlfn.COUNTIFS($L$2:$L50241,W1027)</f>
        <v>1</v>
      </c>
    </row>
    <row r="1028" spans="10:24" ht="13.5">
      <c r="J1028" s="79">
        <v>2014</v>
      </c>
      <c r="K1028" s="81" t="s">
        <v>4</v>
      </c>
      <c r="L1028" s="65" t="s">
        <v>1420</v>
      </c>
      <c r="M1028" s="24">
        <v>999</v>
      </c>
      <c r="N1028" s="52" t="s">
        <v>25</v>
      </c>
      <c r="O1028" s="33" t="s">
        <v>119</v>
      </c>
      <c r="P1028" s="12">
        <v>1</v>
      </c>
      <c r="Q1028" s="59" t="s">
        <v>1419</v>
      </c>
      <c r="R1028" s="59"/>
      <c r="T1028" s="8">
        <f t="shared" si="67"/>
        <v>1</v>
      </c>
      <c r="U1028" s="17">
        <f t="shared" si="68"/>
        <v>1</v>
      </c>
      <c r="V1028" s="17"/>
      <c r="W1028" s="19" t="str">
        <f t="shared" si="66"/>
        <v>CPP_008010</v>
      </c>
      <c r="X1028" s="8">
        <f>_xlfn.COUNTIFS($L$2:$L50242,W1028)</f>
        <v>1</v>
      </c>
    </row>
    <row r="1029" spans="10:24" ht="13.5">
      <c r="J1029" s="79">
        <v>2014</v>
      </c>
      <c r="K1029" s="81" t="s">
        <v>4</v>
      </c>
      <c r="L1029" s="65" t="s">
        <v>1519</v>
      </c>
      <c r="M1029" s="24">
        <v>999</v>
      </c>
      <c r="N1029" s="52" t="s">
        <v>25</v>
      </c>
      <c r="O1029" s="33" t="s">
        <v>13</v>
      </c>
      <c r="P1029" s="12">
        <v>0</v>
      </c>
      <c r="Q1029" s="59" t="s">
        <v>1419</v>
      </c>
      <c r="R1029" s="59"/>
      <c r="T1029" s="8">
        <f t="shared" si="67"/>
        <v>1</v>
      </c>
      <c r="U1029" s="17">
        <f t="shared" si="68"/>
        <v>0</v>
      </c>
      <c r="V1029" s="17"/>
      <c r="W1029" s="19" t="str">
        <f t="shared" si="66"/>
        <v>CPP_008011</v>
      </c>
      <c r="X1029" s="8">
        <f>_xlfn.COUNTIFS($L$2:$L50243,W1029)</f>
        <v>1</v>
      </c>
    </row>
    <row r="1030" spans="10:24" ht="13.5">
      <c r="J1030" s="77">
        <v>2014</v>
      </c>
      <c r="K1030" s="19" t="s">
        <v>4</v>
      </c>
      <c r="L1030" s="86" t="s">
        <v>567</v>
      </c>
      <c r="M1030" s="24">
        <v>12375</v>
      </c>
      <c r="N1030" s="57" t="s">
        <v>25</v>
      </c>
      <c r="O1030" s="54" t="s">
        <v>13</v>
      </c>
      <c r="P1030" s="12">
        <v>0</v>
      </c>
      <c r="Q1030" s="59" t="s">
        <v>568</v>
      </c>
      <c r="R1030" s="59"/>
      <c r="T1030" s="8">
        <f t="shared" si="67"/>
        <v>1</v>
      </c>
      <c r="U1030" s="17">
        <f t="shared" si="68"/>
        <v>0</v>
      </c>
      <c r="V1030" s="17"/>
      <c r="W1030" s="19" t="str">
        <f t="shared" si="66"/>
        <v>CPP_008020</v>
      </c>
      <c r="X1030" s="8">
        <f>_xlfn.COUNTIFS($L$2:$L50244,W1030)</f>
        <v>1</v>
      </c>
    </row>
    <row r="1031" spans="10:24" ht="13.5">
      <c r="J1031" s="78">
        <v>2014</v>
      </c>
      <c r="K1031" s="81" t="s">
        <v>4</v>
      </c>
      <c r="L1031" s="65" t="s">
        <v>1323</v>
      </c>
      <c r="M1031" s="24">
        <v>999</v>
      </c>
      <c r="N1031" s="52" t="s">
        <v>25</v>
      </c>
      <c r="O1031" s="33" t="s">
        <v>13</v>
      </c>
      <c r="P1031" s="12">
        <v>0</v>
      </c>
      <c r="Q1031" s="59" t="s">
        <v>508</v>
      </c>
      <c r="R1031" s="59"/>
      <c r="T1031" s="8">
        <f t="shared" si="67"/>
        <v>1</v>
      </c>
      <c r="U1031" s="17">
        <f t="shared" si="68"/>
        <v>0</v>
      </c>
      <c r="V1031" s="17"/>
      <c r="W1031" s="19" t="str">
        <f t="shared" si="66"/>
        <v>CPP_008024</v>
      </c>
      <c r="X1031" s="8">
        <f>_xlfn.COUNTIFS($L$2:$L50245,W1031)</f>
        <v>1</v>
      </c>
    </row>
    <row r="1032" spans="10:24" ht="13.5">
      <c r="J1032" s="79">
        <v>2014</v>
      </c>
      <c r="K1032" s="81" t="s">
        <v>4</v>
      </c>
      <c r="L1032" s="65" t="s">
        <v>1388</v>
      </c>
      <c r="M1032" s="24">
        <v>999</v>
      </c>
      <c r="N1032" s="52" t="s">
        <v>25</v>
      </c>
      <c r="O1032" s="33" t="s">
        <v>13</v>
      </c>
      <c r="P1032" s="12">
        <v>0</v>
      </c>
      <c r="Q1032" s="59" t="s">
        <v>576</v>
      </c>
      <c r="R1032" s="59"/>
      <c r="T1032" s="8">
        <f t="shared" si="67"/>
        <v>1</v>
      </c>
      <c r="U1032" s="17">
        <f t="shared" si="68"/>
        <v>0</v>
      </c>
      <c r="V1032" s="17"/>
      <c r="W1032" s="19" t="str">
        <f t="shared" si="66"/>
        <v>CPP_008029</v>
      </c>
      <c r="X1032" s="8">
        <f>_xlfn.COUNTIFS($L$2:$L50246,W1032)</f>
        <v>1</v>
      </c>
    </row>
    <row r="1033" spans="10:24" ht="13.5">
      <c r="J1033" s="79">
        <v>2014</v>
      </c>
      <c r="K1033" s="81" t="s">
        <v>4</v>
      </c>
      <c r="L1033" s="65" t="s">
        <v>1355</v>
      </c>
      <c r="M1033" s="24">
        <v>999</v>
      </c>
      <c r="N1033" s="52" t="s">
        <v>25</v>
      </c>
      <c r="O1033" s="33" t="s">
        <v>13</v>
      </c>
      <c r="P1033" s="12">
        <v>0</v>
      </c>
      <c r="Q1033" s="59" t="s">
        <v>1192</v>
      </c>
      <c r="R1033" s="59"/>
      <c r="T1033" s="8">
        <f t="shared" si="67"/>
        <v>1</v>
      </c>
      <c r="U1033" s="17">
        <f t="shared" si="68"/>
        <v>0</v>
      </c>
      <c r="V1033" s="17"/>
      <c r="W1033" s="19" t="str">
        <f t="shared" si="66"/>
        <v>CPP_008030</v>
      </c>
      <c r="X1033" s="8">
        <f>_xlfn.COUNTIFS($L$2:$L50247,W1033)</f>
        <v>1</v>
      </c>
    </row>
    <row r="1034" spans="10:24" ht="13.5">
      <c r="J1034" s="75">
        <v>2014</v>
      </c>
      <c r="K1034" s="19" t="s">
        <v>4</v>
      </c>
      <c r="L1034" s="86" t="s">
        <v>367</v>
      </c>
      <c r="M1034" s="24">
        <v>17674</v>
      </c>
      <c r="N1034" s="13" t="s">
        <v>25</v>
      </c>
      <c r="O1034" s="54" t="s">
        <v>13</v>
      </c>
      <c r="P1034" s="12">
        <v>0</v>
      </c>
      <c r="Q1034" s="59"/>
      <c r="R1034" s="59"/>
      <c r="T1034" s="8">
        <f t="shared" si="67"/>
        <v>1</v>
      </c>
      <c r="U1034" s="17">
        <f t="shared" si="68"/>
        <v>0</v>
      </c>
      <c r="V1034" s="17"/>
      <c r="W1034" s="19" t="str">
        <f t="shared" si="66"/>
        <v>CPP_008031</v>
      </c>
      <c r="X1034" s="8">
        <f>_xlfn.COUNTIFS($L$2:$L50248,W1034)</f>
        <v>1</v>
      </c>
    </row>
    <row r="1035" spans="10:24" ht="13.5">
      <c r="J1035" s="75">
        <v>2014</v>
      </c>
      <c r="K1035" s="19" t="s">
        <v>4</v>
      </c>
      <c r="L1035" s="91" t="s">
        <v>489</v>
      </c>
      <c r="M1035" s="72">
        <v>5575</v>
      </c>
      <c r="N1035" s="13" t="s">
        <v>25</v>
      </c>
      <c r="O1035" s="58" t="s">
        <v>119</v>
      </c>
      <c r="P1035" s="12" t="s">
        <v>812</v>
      </c>
      <c r="Q1035" s="59" t="s">
        <v>490</v>
      </c>
      <c r="R1035" s="59"/>
      <c r="T1035" s="8">
        <f t="shared" si="67"/>
        <v>1</v>
      </c>
      <c r="U1035" s="17">
        <f t="shared" si="68"/>
        <v>1</v>
      </c>
      <c r="V1035" s="17"/>
      <c r="W1035" s="19" t="str">
        <f t="shared" si="66"/>
        <v>CPP_008035</v>
      </c>
      <c r="X1035" s="8">
        <f>_xlfn.COUNTIFS($L$2:$L50249,W1035)</f>
        <v>1</v>
      </c>
    </row>
    <row r="1036" spans="10:24" ht="13.5">
      <c r="J1036" s="79">
        <v>2014</v>
      </c>
      <c r="K1036" s="81" t="s">
        <v>4</v>
      </c>
      <c r="L1036" s="65" t="s">
        <v>1434</v>
      </c>
      <c r="M1036" s="24">
        <v>999</v>
      </c>
      <c r="N1036" s="52" t="s">
        <v>25</v>
      </c>
      <c r="O1036" s="33" t="s">
        <v>13</v>
      </c>
      <c r="P1036" s="12">
        <v>0</v>
      </c>
      <c r="Q1036" s="59" t="s">
        <v>1152</v>
      </c>
      <c r="R1036" s="59"/>
      <c r="T1036" s="8">
        <f t="shared" si="67"/>
        <v>1</v>
      </c>
      <c r="U1036" s="17">
        <f t="shared" si="68"/>
        <v>0</v>
      </c>
      <c r="V1036" s="17"/>
      <c r="W1036" s="19" t="str">
        <f t="shared" si="66"/>
        <v>CPP_008036</v>
      </c>
      <c r="X1036" s="8">
        <f>_xlfn.COUNTIFS($L$2:$L50250,W1036)</f>
        <v>1</v>
      </c>
    </row>
    <row r="1037" spans="10:24" ht="13.5">
      <c r="J1037" s="74">
        <v>2014</v>
      </c>
      <c r="K1037" s="81" t="s">
        <v>4</v>
      </c>
      <c r="L1037" s="65" t="s">
        <v>707</v>
      </c>
      <c r="M1037" s="24">
        <v>9738</v>
      </c>
      <c r="N1037" s="52" t="s">
        <v>25</v>
      </c>
      <c r="O1037" s="67" t="s">
        <v>13</v>
      </c>
      <c r="P1037" s="12">
        <v>0</v>
      </c>
      <c r="Q1037" s="59" t="s">
        <v>708</v>
      </c>
      <c r="R1037" s="59"/>
      <c r="T1037" s="8">
        <f t="shared" si="67"/>
        <v>1</v>
      </c>
      <c r="U1037" s="17">
        <f t="shared" si="68"/>
        <v>0</v>
      </c>
      <c r="V1037" s="17"/>
      <c r="W1037" s="19" t="str">
        <f t="shared" si="66"/>
        <v>CPP_008057</v>
      </c>
      <c r="X1037" s="8">
        <f>_xlfn.COUNTIFS($L$2:$L50251,W1037)</f>
        <v>1</v>
      </c>
    </row>
    <row r="1038" spans="10:24" ht="13.5">
      <c r="J1038" s="74">
        <v>2014</v>
      </c>
      <c r="K1038" s="81" t="s">
        <v>4</v>
      </c>
      <c r="L1038" s="65" t="s">
        <v>709</v>
      </c>
      <c r="M1038" s="24">
        <v>9738</v>
      </c>
      <c r="N1038" s="52" t="s">
        <v>25</v>
      </c>
      <c r="O1038" s="67" t="s">
        <v>13</v>
      </c>
      <c r="P1038" s="12">
        <v>0</v>
      </c>
      <c r="Q1038" s="59" t="s">
        <v>708</v>
      </c>
      <c r="R1038" s="59"/>
      <c r="T1038" s="8">
        <f t="shared" si="67"/>
        <v>1</v>
      </c>
      <c r="U1038" s="17">
        <f t="shared" si="68"/>
        <v>0</v>
      </c>
      <c r="V1038" s="17"/>
      <c r="W1038" s="19" t="str">
        <f t="shared" si="66"/>
        <v>CPP_008058</v>
      </c>
      <c r="X1038" s="8">
        <f>_xlfn.COUNTIFS($L$2:$L50252,W1038)</f>
        <v>1</v>
      </c>
    </row>
    <row r="1039" spans="10:24" ht="13.5">
      <c r="J1039" s="75">
        <v>2014</v>
      </c>
      <c r="K1039" s="81" t="s">
        <v>4</v>
      </c>
      <c r="L1039" s="91" t="s">
        <v>1329</v>
      </c>
      <c r="M1039" s="72">
        <v>5024</v>
      </c>
      <c r="N1039" s="13" t="s">
        <v>25</v>
      </c>
      <c r="O1039" s="58" t="s">
        <v>119</v>
      </c>
      <c r="P1039" s="12" t="s">
        <v>812</v>
      </c>
      <c r="Q1039" s="59" t="s">
        <v>490</v>
      </c>
      <c r="R1039" s="59"/>
      <c r="T1039" s="8">
        <f t="shared" si="67"/>
        <v>1</v>
      </c>
      <c r="U1039" s="17">
        <f t="shared" si="68"/>
        <v>1</v>
      </c>
      <c r="V1039" s="17"/>
      <c r="W1039" s="19" t="str">
        <f t="shared" si="66"/>
        <v>CPP_008059</v>
      </c>
      <c r="X1039" s="8">
        <f>_xlfn.COUNTIFS($L$2:$L50253,W1039)</f>
        <v>1</v>
      </c>
    </row>
    <row r="1040" spans="10:24" ht="13.5">
      <c r="J1040" s="79">
        <v>2014</v>
      </c>
      <c r="K1040" s="81" t="s">
        <v>4</v>
      </c>
      <c r="L1040" s="65" t="s">
        <v>1418</v>
      </c>
      <c r="M1040" s="24">
        <v>999</v>
      </c>
      <c r="N1040" s="52" t="s">
        <v>25</v>
      </c>
      <c r="O1040" s="33" t="s">
        <v>13</v>
      </c>
      <c r="P1040" s="12">
        <v>0</v>
      </c>
      <c r="Q1040" s="59" t="s">
        <v>1419</v>
      </c>
      <c r="R1040" s="59"/>
      <c r="T1040" s="8">
        <f t="shared" si="67"/>
        <v>1</v>
      </c>
      <c r="U1040" s="17">
        <f t="shared" si="68"/>
        <v>0</v>
      </c>
      <c r="V1040" s="17"/>
      <c r="W1040" s="19" t="str">
        <f t="shared" si="66"/>
        <v>CPP_008062</v>
      </c>
      <c r="X1040" s="8">
        <f>_xlfn.COUNTIFS($L$2:$L50254,W1040)</f>
        <v>1</v>
      </c>
    </row>
    <row r="1041" spans="10:24" ht="13.5">
      <c r="J1041" s="76">
        <v>2014</v>
      </c>
      <c r="K1041" s="84" t="s">
        <v>4</v>
      </c>
      <c r="L1041" s="94" t="s">
        <v>473</v>
      </c>
      <c r="M1041" s="60" t="s">
        <v>474</v>
      </c>
      <c r="N1041" s="59" t="s">
        <v>25</v>
      </c>
      <c r="O1041" s="64" t="s">
        <v>13</v>
      </c>
      <c r="P1041" s="59">
        <v>0</v>
      </c>
      <c r="Q1041" s="59" t="s">
        <v>475</v>
      </c>
      <c r="R1041" s="59"/>
      <c r="T1041" s="8">
        <f t="shared" si="67"/>
        <v>1</v>
      </c>
      <c r="U1041" s="17">
        <f t="shared" si="68"/>
        <v>0</v>
      </c>
      <c r="V1041" s="17"/>
      <c r="W1041" s="19" t="str">
        <f t="shared" si="66"/>
        <v>CPP_008063</v>
      </c>
      <c r="X1041" s="8">
        <f>_xlfn.COUNTIFS($L$2:$L50255,W1041)</f>
        <v>1</v>
      </c>
    </row>
    <row r="1042" spans="10:24" ht="13.5">
      <c r="J1042" s="74">
        <v>2014</v>
      </c>
      <c r="K1042" s="81" t="s">
        <v>4</v>
      </c>
      <c r="L1042" s="65" t="s">
        <v>1433</v>
      </c>
      <c r="M1042" s="24">
        <v>19624</v>
      </c>
      <c r="N1042" s="52" t="s">
        <v>25</v>
      </c>
      <c r="O1042" s="33" t="s">
        <v>13</v>
      </c>
      <c r="P1042" s="12">
        <v>0</v>
      </c>
      <c r="Q1042" s="59" t="s">
        <v>1556</v>
      </c>
      <c r="R1042" s="59"/>
      <c r="T1042" s="8">
        <f t="shared" si="67"/>
        <v>1</v>
      </c>
      <c r="U1042" s="17">
        <f t="shared" si="68"/>
        <v>0</v>
      </c>
      <c r="V1042" s="17"/>
      <c r="W1042" s="19" t="str">
        <f t="shared" si="66"/>
        <v>CPP_008067</v>
      </c>
      <c r="X1042" s="8">
        <f>_xlfn.COUNTIFS($L$2:$L50256,W1042)</f>
        <v>1</v>
      </c>
    </row>
    <row r="1043" spans="10:24" ht="13.5">
      <c r="J1043" s="74">
        <v>2014</v>
      </c>
      <c r="K1043" s="81" t="s">
        <v>4</v>
      </c>
      <c r="L1043" s="65" t="s">
        <v>710</v>
      </c>
      <c r="M1043" s="24">
        <v>3935</v>
      </c>
      <c r="N1043" s="52" t="s">
        <v>25</v>
      </c>
      <c r="O1043" s="33" t="s">
        <v>13</v>
      </c>
      <c r="P1043" s="12">
        <v>0</v>
      </c>
      <c r="Q1043" s="59" t="s">
        <v>511</v>
      </c>
      <c r="R1043" s="59"/>
      <c r="T1043" s="8">
        <f t="shared" si="67"/>
        <v>1</v>
      </c>
      <c r="U1043" s="17">
        <f t="shared" si="68"/>
        <v>0</v>
      </c>
      <c r="V1043" s="17"/>
      <c r="W1043" s="19" t="str">
        <f t="shared" si="66"/>
        <v>CPP_008071</v>
      </c>
      <c r="X1043" s="8">
        <f>_xlfn.COUNTIFS($L$2:$L50257,W1043)</f>
        <v>1</v>
      </c>
    </row>
    <row r="1044" spans="10:24" ht="13.5">
      <c r="J1044" s="79">
        <v>2014</v>
      </c>
      <c r="K1044" s="81" t="s">
        <v>4</v>
      </c>
      <c r="L1044" s="65" t="s">
        <v>1443</v>
      </c>
      <c r="M1044" s="24">
        <v>999</v>
      </c>
      <c r="N1044" s="52" t="s">
        <v>25</v>
      </c>
      <c r="O1044" s="33" t="s">
        <v>13</v>
      </c>
      <c r="P1044" s="12">
        <v>0</v>
      </c>
      <c r="Q1044" s="59" t="s">
        <v>1419</v>
      </c>
      <c r="R1044" s="59"/>
      <c r="T1044" s="8">
        <f t="shared" si="67"/>
        <v>1</v>
      </c>
      <c r="U1044" s="17">
        <f t="shared" si="68"/>
        <v>0</v>
      </c>
      <c r="V1044" s="17"/>
      <c r="W1044" s="19" t="str">
        <f t="shared" si="66"/>
        <v>CPP_008072</v>
      </c>
      <c r="X1044" s="8">
        <f>_xlfn.COUNTIFS($L$2:$L50258,W1044)</f>
        <v>1</v>
      </c>
    </row>
    <row r="1045" spans="10:24" ht="13.5">
      <c r="J1045" s="79">
        <v>2014</v>
      </c>
      <c r="K1045" s="81" t="s">
        <v>4</v>
      </c>
      <c r="L1045" s="65" t="s">
        <v>1425</v>
      </c>
      <c r="M1045" s="24">
        <v>4328</v>
      </c>
      <c r="N1045" s="52" t="s">
        <v>25</v>
      </c>
      <c r="O1045" s="33" t="s">
        <v>119</v>
      </c>
      <c r="P1045" s="12" t="s">
        <v>812</v>
      </c>
      <c r="Q1045" s="59" t="s">
        <v>712</v>
      </c>
      <c r="R1045" s="59"/>
      <c r="T1045" s="8">
        <f t="shared" si="67"/>
        <v>1</v>
      </c>
      <c r="U1045" s="17">
        <f t="shared" si="68"/>
        <v>1</v>
      </c>
      <c r="V1045" s="17"/>
      <c r="W1045" s="19" t="str">
        <f aca="true" t="shared" si="69" ref="W1045:W1108">L1045</f>
        <v>CPP_008073</v>
      </c>
      <c r="X1045" s="8">
        <f>_xlfn.COUNTIFS($L$2:$L50259,W1045)</f>
        <v>1</v>
      </c>
    </row>
    <row r="1046" spans="10:24" ht="13.5">
      <c r="J1046" s="75">
        <v>2014</v>
      </c>
      <c r="K1046" s="81" t="s">
        <v>4</v>
      </c>
      <c r="L1046" s="91" t="s">
        <v>711</v>
      </c>
      <c r="M1046" s="72">
        <v>4575</v>
      </c>
      <c r="N1046" s="13" t="s">
        <v>25</v>
      </c>
      <c r="O1046" s="58" t="s">
        <v>119</v>
      </c>
      <c r="P1046" s="12" t="s">
        <v>812</v>
      </c>
      <c r="Q1046" s="59" t="s">
        <v>712</v>
      </c>
      <c r="R1046" s="59"/>
      <c r="T1046" s="8">
        <f t="shared" si="67"/>
        <v>1</v>
      </c>
      <c r="U1046" s="17">
        <f t="shared" si="68"/>
        <v>1</v>
      </c>
      <c r="V1046" s="17"/>
      <c r="W1046" s="19" t="str">
        <f t="shared" si="69"/>
        <v>CPP_008074</v>
      </c>
      <c r="X1046" s="8">
        <f>_xlfn.COUNTIFS($L$2:$L50260,W1046)</f>
        <v>1</v>
      </c>
    </row>
    <row r="1047" spans="10:24" ht="13.5">
      <c r="J1047" s="79">
        <v>2014</v>
      </c>
      <c r="K1047" s="81" t="s">
        <v>4</v>
      </c>
      <c r="L1047" s="65" t="s">
        <v>1545</v>
      </c>
      <c r="M1047" s="24">
        <v>999</v>
      </c>
      <c r="N1047" s="52" t="s">
        <v>25</v>
      </c>
      <c r="O1047" s="33" t="s">
        <v>13</v>
      </c>
      <c r="P1047" s="12">
        <v>0</v>
      </c>
      <c r="Q1047" s="59" t="s">
        <v>1419</v>
      </c>
      <c r="R1047" s="59"/>
      <c r="T1047" s="8">
        <f t="shared" si="67"/>
        <v>1</v>
      </c>
      <c r="U1047" s="17">
        <f t="shared" si="68"/>
        <v>0</v>
      </c>
      <c r="V1047" s="17"/>
      <c r="W1047" s="19" t="str">
        <f t="shared" si="69"/>
        <v>CPP_008075</v>
      </c>
      <c r="X1047" s="8">
        <f>_xlfn.COUNTIFS($L$2:$L50261,W1047)</f>
        <v>1</v>
      </c>
    </row>
    <row r="1048" spans="10:24" ht="13.5">
      <c r="J1048" s="75">
        <v>2014</v>
      </c>
      <c r="K1048" s="81" t="s">
        <v>4</v>
      </c>
      <c r="L1048" s="91" t="s">
        <v>1389</v>
      </c>
      <c r="M1048" s="72">
        <v>5687</v>
      </c>
      <c r="N1048" s="13" t="s">
        <v>25</v>
      </c>
      <c r="O1048" s="58" t="s">
        <v>119</v>
      </c>
      <c r="P1048" s="12" t="s">
        <v>812</v>
      </c>
      <c r="Q1048" s="59" t="s">
        <v>490</v>
      </c>
      <c r="R1048" s="59"/>
      <c r="T1048" s="8">
        <f t="shared" si="67"/>
        <v>1</v>
      </c>
      <c r="U1048" s="17">
        <f t="shared" si="68"/>
        <v>1</v>
      </c>
      <c r="V1048" s="17"/>
      <c r="W1048" s="19" t="str">
        <f t="shared" si="69"/>
        <v>CPP_008080</v>
      </c>
      <c r="X1048" s="8">
        <f>_xlfn.COUNTIFS($L$2:$L50262,W1048)</f>
        <v>1</v>
      </c>
    </row>
    <row r="1049" spans="10:24" ht="13.5">
      <c r="J1049" s="75">
        <v>2014</v>
      </c>
      <c r="K1049" s="81" t="s">
        <v>4</v>
      </c>
      <c r="L1049" s="91" t="s">
        <v>1322</v>
      </c>
      <c r="M1049" s="72">
        <v>5144</v>
      </c>
      <c r="N1049" s="13" t="s">
        <v>25</v>
      </c>
      <c r="O1049" s="58" t="s">
        <v>119</v>
      </c>
      <c r="P1049" s="12" t="s">
        <v>812</v>
      </c>
      <c r="Q1049" s="59" t="s">
        <v>712</v>
      </c>
      <c r="R1049" s="59"/>
      <c r="T1049" s="8">
        <f t="shared" si="67"/>
        <v>1</v>
      </c>
      <c r="U1049" s="17">
        <f t="shared" si="68"/>
        <v>1</v>
      </c>
      <c r="V1049" s="17"/>
      <c r="W1049" s="19" t="str">
        <f t="shared" si="69"/>
        <v>CPP_008081</v>
      </c>
      <c r="X1049" s="8">
        <f>_xlfn.COUNTIFS($L$2:$L50263,W1049)</f>
        <v>1</v>
      </c>
    </row>
    <row r="1050" spans="10:24" ht="13.5">
      <c r="J1050" s="75">
        <v>2014</v>
      </c>
      <c r="K1050" s="81" t="s">
        <v>4</v>
      </c>
      <c r="L1050" s="91" t="s">
        <v>1424</v>
      </c>
      <c r="M1050" s="72">
        <v>5365</v>
      </c>
      <c r="N1050" s="13" t="s">
        <v>25</v>
      </c>
      <c r="O1050" s="58" t="s">
        <v>119</v>
      </c>
      <c r="P1050" s="12" t="s">
        <v>812</v>
      </c>
      <c r="Q1050" s="59" t="s">
        <v>712</v>
      </c>
      <c r="R1050" s="59"/>
      <c r="T1050" s="8">
        <f t="shared" si="67"/>
        <v>1</v>
      </c>
      <c r="U1050" s="17">
        <f t="shared" si="68"/>
        <v>1</v>
      </c>
      <c r="V1050" s="17"/>
      <c r="W1050" s="19" t="str">
        <f t="shared" si="69"/>
        <v>CPP_008082</v>
      </c>
      <c r="X1050" s="8">
        <f>_xlfn.COUNTIFS($L$2:$L50264,W1050)</f>
        <v>1</v>
      </c>
    </row>
    <row r="1051" spans="10:24" ht="13.5">
      <c r="J1051" s="79">
        <v>2014</v>
      </c>
      <c r="K1051" s="81" t="s">
        <v>4</v>
      </c>
      <c r="L1051" s="65" t="s">
        <v>1495</v>
      </c>
      <c r="M1051" s="24">
        <v>999</v>
      </c>
      <c r="N1051" s="52" t="s">
        <v>25</v>
      </c>
      <c r="O1051" s="33" t="s">
        <v>13</v>
      </c>
      <c r="P1051" s="12">
        <v>0</v>
      </c>
      <c r="Q1051" s="59" t="s">
        <v>483</v>
      </c>
      <c r="R1051" s="59"/>
      <c r="T1051" s="8">
        <f t="shared" si="67"/>
        <v>1</v>
      </c>
      <c r="U1051" s="17">
        <f t="shared" si="68"/>
        <v>0</v>
      </c>
      <c r="V1051" s="17"/>
      <c r="W1051" s="19" t="str">
        <f t="shared" si="69"/>
        <v>CPP_008096</v>
      </c>
      <c r="X1051" s="8">
        <f>_xlfn.COUNTIFS($L$2:$L50265,W1051)</f>
        <v>1</v>
      </c>
    </row>
    <row r="1052" spans="10:24" ht="13.5">
      <c r="J1052" s="79">
        <v>2014</v>
      </c>
      <c r="K1052" s="81" t="s">
        <v>4</v>
      </c>
      <c r="L1052" s="65" t="s">
        <v>1345</v>
      </c>
      <c r="M1052" s="24">
        <v>999</v>
      </c>
      <c r="N1052" s="52" t="s">
        <v>25</v>
      </c>
      <c r="O1052" s="33" t="s">
        <v>13</v>
      </c>
      <c r="P1052" s="12">
        <v>0</v>
      </c>
      <c r="Q1052" s="59" t="s">
        <v>1346</v>
      </c>
      <c r="R1052" s="59"/>
      <c r="T1052" s="8">
        <f t="shared" si="67"/>
        <v>1</v>
      </c>
      <c r="U1052" s="17">
        <f t="shared" si="68"/>
        <v>0</v>
      </c>
      <c r="V1052" s="17"/>
      <c r="W1052" s="19" t="str">
        <f t="shared" si="69"/>
        <v>CPP_008098</v>
      </c>
      <c r="X1052" s="8">
        <f>_xlfn.COUNTIFS($L$2:$L50266,W1052)</f>
        <v>1</v>
      </c>
    </row>
    <row r="1053" spans="10:24" ht="13.5">
      <c r="J1053" s="78">
        <v>2014</v>
      </c>
      <c r="K1053" s="81" t="s">
        <v>4</v>
      </c>
      <c r="L1053" s="65" t="s">
        <v>1331</v>
      </c>
      <c r="M1053" s="24">
        <v>999</v>
      </c>
      <c r="N1053" s="52" t="s">
        <v>25</v>
      </c>
      <c r="O1053" s="33" t="s">
        <v>13</v>
      </c>
      <c r="P1053" s="12">
        <v>0</v>
      </c>
      <c r="Q1053" s="59" t="s">
        <v>1332</v>
      </c>
      <c r="R1053" s="59"/>
      <c r="T1053" s="8">
        <f t="shared" si="67"/>
        <v>1</v>
      </c>
      <c r="U1053" s="17">
        <f t="shared" si="68"/>
        <v>0</v>
      </c>
      <c r="V1053" s="17"/>
      <c r="W1053" s="19" t="str">
        <f t="shared" si="69"/>
        <v>CPP_008100</v>
      </c>
      <c r="X1053" s="8">
        <f>_xlfn.COUNTIFS($L$2:$L50267,W1053)</f>
        <v>1</v>
      </c>
    </row>
    <row r="1054" spans="10:24" ht="13.5">
      <c r="J1054" s="79">
        <v>2014</v>
      </c>
      <c r="K1054" s="81" t="s">
        <v>4</v>
      </c>
      <c r="L1054" s="65" t="s">
        <v>1343</v>
      </c>
      <c r="M1054" s="24">
        <v>999</v>
      </c>
      <c r="N1054" s="52" t="s">
        <v>25</v>
      </c>
      <c r="O1054" s="33" t="s">
        <v>13</v>
      </c>
      <c r="P1054" s="12">
        <v>0</v>
      </c>
      <c r="Q1054" s="59" t="s">
        <v>493</v>
      </c>
      <c r="R1054" s="59"/>
      <c r="T1054" s="8">
        <f t="shared" si="67"/>
        <v>1</v>
      </c>
      <c r="U1054" s="17">
        <f t="shared" si="68"/>
        <v>0</v>
      </c>
      <c r="V1054" s="17"/>
      <c r="W1054" s="19" t="str">
        <f t="shared" si="69"/>
        <v>CPP_008101</v>
      </c>
      <c r="X1054" s="8">
        <f>_xlfn.COUNTIFS($L$2:$L50268,W1054)</f>
        <v>1</v>
      </c>
    </row>
    <row r="1055" spans="10:24" ht="13.5">
      <c r="J1055" s="75">
        <v>2014</v>
      </c>
      <c r="K1055" s="81" t="s">
        <v>4</v>
      </c>
      <c r="L1055" s="91" t="s">
        <v>1451</v>
      </c>
      <c r="M1055" s="72">
        <v>5608</v>
      </c>
      <c r="N1055" s="13" t="s">
        <v>25</v>
      </c>
      <c r="O1055" s="58" t="s">
        <v>119</v>
      </c>
      <c r="P1055" s="12" t="s">
        <v>812</v>
      </c>
      <c r="Q1055" s="59" t="s">
        <v>490</v>
      </c>
      <c r="R1055" s="59"/>
      <c r="T1055" s="8">
        <f t="shared" si="67"/>
        <v>1</v>
      </c>
      <c r="U1055" s="17">
        <f t="shared" si="68"/>
        <v>1</v>
      </c>
      <c r="V1055" s="17"/>
      <c r="W1055" s="19" t="str">
        <f t="shared" si="69"/>
        <v>CPP_008102</v>
      </c>
      <c r="X1055" s="8">
        <f>_xlfn.COUNTIFS($L$2:$L50269,W1055)</f>
        <v>1</v>
      </c>
    </row>
    <row r="1056" spans="10:24" ht="13.5">
      <c r="J1056" s="75">
        <v>2014</v>
      </c>
      <c r="K1056" s="81" t="s">
        <v>4</v>
      </c>
      <c r="L1056" s="91" t="s">
        <v>1344</v>
      </c>
      <c r="M1056" s="72">
        <v>5500</v>
      </c>
      <c r="N1056" s="13" t="s">
        <v>25</v>
      </c>
      <c r="O1056" s="58" t="s">
        <v>119</v>
      </c>
      <c r="P1056" s="12" t="s">
        <v>812</v>
      </c>
      <c r="Q1056" s="59" t="s">
        <v>490</v>
      </c>
      <c r="R1056" s="59"/>
      <c r="T1056" s="8">
        <f t="shared" si="67"/>
        <v>1</v>
      </c>
      <c r="U1056" s="17">
        <f t="shared" si="68"/>
        <v>1</v>
      </c>
      <c r="V1056" s="17"/>
      <c r="W1056" s="19" t="str">
        <f t="shared" si="69"/>
        <v>CPP_008103</v>
      </c>
      <c r="X1056" s="8">
        <f>_xlfn.COUNTIFS($L$2:$L50270,W1056)</f>
        <v>1</v>
      </c>
    </row>
    <row r="1057" spans="10:24" ht="13.5">
      <c r="J1057" s="79">
        <v>2014</v>
      </c>
      <c r="K1057" s="81" t="s">
        <v>4</v>
      </c>
      <c r="L1057" s="65" t="s">
        <v>1362</v>
      </c>
      <c r="M1057" s="24">
        <v>999</v>
      </c>
      <c r="N1057" s="52" t="s">
        <v>25</v>
      </c>
      <c r="O1057" s="33" t="s">
        <v>13</v>
      </c>
      <c r="P1057" s="12">
        <v>0</v>
      </c>
      <c r="Q1057" s="59" t="s">
        <v>1320</v>
      </c>
      <c r="R1057" s="59"/>
      <c r="T1057" s="8">
        <f t="shared" si="67"/>
        <v>1</v>
      </c>
      <c r="U1057" s="17">
        <f t="shared" si="68"/>
        <v>0</v>
      </c>
      <c r="V1057" s="17"/>
      <c r="W1057" s="19" t="str">
        <f t="shared" si="69"/>
        <v>CPP_008104</v>
      </c>
      <c r="X1057" s="8">
        <f>_xlfn.COUNTIFS($L$2:$L50271,W1057)</f>
        <v>1</v>
      </c>
    </row>
    <row r="1058" spans="10:24" ht="13.5">
      <c r="J1058" s="79">
        <v>2014</v>
      </c>
      <c r="K1058" s="81" t="s">
        <v>4</v>
      </c>
      <c r="L1058" s="65" t="s">
        <v>1364</v>
      </c>
      <c r="M1058" s="24">
        <v>999</v>
      </c>
      <c r="N1058" s="52" t="s">
        <v>25</v>
      </c>
      <c r="O1058" s="33" t="s">
        <v>13</v>
      </c>
      <c r="P1058" s="12">
        <v>0</v>
      </c>
      <c r="Q1058" s="59" t="s">
        <v>430</v>
      </c>
      <c r="R1058" s="59"/>
      <c r="T1058" s="8">
        <f t="shared" si="67"/>
        <v>1</v>
      </c>
      <c r="U1058" s="17">
        <f t="shared" si="68"/>
        <v>0</v>
      </c>
      <c r="V1058" s="17"/>
      <c r="W1058" s="19" t="str">
        <f t="shared" si="69"/>
        <v>CPP_008105</v>
      </c>
      <c r="X1058" s="8">
        <f>_xlfn.COUNTIFS($L$2:$L50272,W1058)</f>
        <v>1</v>
      </c>
    </row>
    <row r="1059" spans="10:24" ht="13.5">
      <c r="J1059" s="79">
        <v>2014</v>
      </c>
      <c r="K1059" s="81" t="s">
        <v>4</v>
      </c>
      <c r="L1059" s="65" t="s">
        <v>1378</v>
      </c>
      <c r="M1059" s="24">
        <v>999</v>
      </c>
      <c r="N1059" s="52" t="s">
        <v>25</v>
      </c>
      <c r="O1059" s="33" t="s">
        <v>13</v>
      </c>
      <c r="P1059" s="12">
        <v>0</v>
      </c>
      <c r="Q1059" s="59" t="s">
        <v>679</v>
      </c>
      <c r="R1059" s="59"/>
      <c r="T1059" s="8">
        <f t="shared" si="67"/>
        <v>1</v>
      </c>
      <c r="U1059" s="17">
        <f t="shared" si="68"/>
        <v>0</v>
      </c>
      <c r="V1059" s="17"/>
      <c r="W1059" s="19" t="str">
        <f t="shared" si="69"/>
        <v>CPP_008106</v>
      </c>
      <c r="X1059" s="8">
        <f>_xlfn.COUNTIFS($L$2:$L50273,W1059)</f>
        <v>1</v>
      </c>
    </row>
    <row r="1060" spans="10:24" ht="13.5">
      <c r="J1060" s="79">
        <v>2014</v>
      </c>
      <c r="K1060" s="81" t="s">
        <v>4</v>
      </c>
      <c r="L1060" s="65" t="s">
        <v>1399</v>
      </c>
      <c r="M1060" s="24">
        <v>999</v>
      </c>
      <c r="N1060" s="52" t="s">
        <v>25</v>
      </c>
      <c r="O1060" s="33" t="s">
        <v>13</v>
      </c>
      <c r="P1060" s="12">
        <v>0</v>
      </c>
      <c r="Q1060" s="59" t="s">
        <v>1400</v>
      </c>
      <c r="R1060" s="59"/>
      <c r="T1060" s="8">
        <f t="shared" si="67"/>
        <v>1</v>
      </c>
      <c r="U1060" s="17">
        <f t="shared" si="68"/>
        <v>0</v>
      </c>
      <c r="V1060" s="17"/>
      <c r="W1060" s="19" t="str">
        <f t="shared" si="69"/>
        <v>CPP_008107</v>
      </c>
      <c r="X1060" s="8">
        <f>_xlfn.COUNTIFS($L$2:$L50274,W1060)</f>
        <v>1</v>
      </c>
    </row>
    <row r="1061" spans="10:24" ht="13.5">
      <c r="J1061" s="79">
        <v>2014</v>
      </c>
      <c r="K1061" s="81" t="s">
        <v>4</v>
      </c>
      <c r="L1061" s="65" t="s">
        <v>1501</v>
      </c>
      <c r="M1061" s="24">
        <v>999</v>
      </c>
      <c r="N1061" s="52" t="s">
        <v>25</v>
      </c>
      <c r="O1061" s="33" t="s">
        <v>13</v>
      </c>
      <c r="P1061" s="12">
        <v>0</v>
      </c>
      <c r="Q1061" s="59" t="s">
        <v>1400</v>
      </c>
      <c r="R1061" s="59"/>
      <c r="T1061" s="8">
        <f t="shared" si="67"/>
        <v>1</v>
      </c>
      <c r="U1061" s="17">
        <f t="shared" si="68"/>
        <v>0</v>
      </c>
      <c r="V1061" s="17"/>
      <c r="W1061" s="19" t="str">
        <f t="shared" si="69"/>
        <v>CPP_008108</v>
      </c>
      <c r="X1061" s="8">
        <f>_xlfn.COUNTIFS($L$2:$L50275,W1061)</f>
        <v>1</v>
      </c>
    </row>
    <row r="1062" spans="10:24" ht="13.5">
      <c r="J1062" s="79">
        <v>2014</v>
      </c>
      <c r="K1062" s="81" t="s">
        <v>4</v>
      </c>
      <c r="L1062" s="65" t="s">
        <v>1483</v>
      </c>
      <c r="M1062" s="24">
        <v>999</v>
      </c>
      <c r="N1062" s="52" t="s">
        <v>25</v>
      </c>
      <c r="O1062" s="33" t="s">
        <v>13</v>
      </c>
      <c r="P1062" s="12">
        <v>0</v>
      </c>
      <c r="Q1062" s="59" t="s">
        <v>1400</v>
      </c>
      <c r="R1062" s="59"/>
      <c r="T1062" s="8">
        <f t="shared" si="67"/>
        <v>1</v>
      </c>
      <c r="U1062" s="17">
        <f t="shared" si="68"/>
        <v>0</v>
      </c>
      <c r="V1062" s="17"/>
      <c r="W1062" s="19" t="str">
        <f t="shared" si="69"/>
        <v>CPP_008109</v>
      </c>
      <c r="X1062" s="8">
        <f>_xlfn.COUNTIFS($L$2:$L50276,W1062)</f>
        <v>1</v>
      </c>
    </row>
    <row r="1063" spans="10:24" ht="13.5">
      <c r="J1063" s="79">
        <v>2014</v>
      </c>
      <c r="K1063" s="81" t="s">
        <v>4</v>
      </c>
      <c r="L1063" s="65" t="s">
        <v>1548</v>
      </c>
      <c r="M1063" s="24">
        <v>999</v>
      </c>
      <c r="N1063" s="52" t="s">
        <v>25</v>
      </c>
      <c r="O1063" s="33" t="s">
        <v>13</v>
      </c>
      <c r="P1063" s="12">
        <v>0</v>
      </c>
      <c r="Q1063" s="59" t="s">
        <v>967</v>
      </c>
      <c r="R1063" s="59"/>
      <c r="T1063" s="8">
        <f t="shared" si="67"/>
        <v>1</v>
      </c>
      <c r="U1063" s="17">
        <f t="shared" si="68"/>
        <v>0</v>
      </c>
      <c r="V1063" s="17"/>
      <c r="W1063" s="19" t="str">
        <f t="shared" si="69"/>
        <v>CPP_008110</v>
      </c>
      <c r="X1063" s="8">
        <f>_xlfn.COUNTIFS($L$2:$L50277,W1063)</f>
        <v>1</v>
      </c>
    </row>
    <row r="1064" spans="10:24" ht="13.5">
      <c r="J1064" s="78">
        <v>2014</v>
      </c>
      <c r="K1064" s="81" t="s">
        <v>4</v>
      </c>
      <c r="L1064" s="65" t="s">
        <v>1333</v>
      </c>
      <c r="M1064" s="24">
        <v>999</v>
      </c>
      <c r="N1064" s="52" t="s">
        <v>25</v>
      </c>
      <c r="O1064" s="33" t="s">
        <v>13</v>
      </c>
      <c r="P1064" s="12">
        <v>0</v>
      </c>
      <c r="Q1064" s="59" t="s">
        <v>595</v>
      </c>
      <c r="R1064" s="59"/>
      <c r="T1064" s="8">
        <f t="shared" si="67"/>
        <v>1</v>
      </c>
      <c r="U1064" s="17">
        <f t="shared" si="68"/>
        <v>0</v>
      </c>
      <c r="V1064" s="17"/>
      <c r="W1064" s="19" t="str">
        <f t="shared" si="69"/>
        <v>CPP_008111</v>
      </c>
      <c r="X1064" s="8">
        <f>_xlfn.COUNTIFS($L$2:$L50278,W1064)</f>
        <v>1</v>
      </c>
    </row>
    <row r="1065" spans="10:24" ht="13.5">
      <c r="J1065" s="79">
        <v>2014</v>
      </c>
      <c r="K1065" s="81" t="s">
        <v>4</v>
      </c>
      <c r="L1065" s="65" t="s">
        <v>1435</v>
      </c>
      <c r="M1065" s="24">
        <v>999</v>
      </c>
      <c r="N1065" s="52" t="s">
        <v>25</v>
      </c>
      <c r="O1065" s="33" t="s">
        <v>13</v>
      </c>
      <c r="P1065" s="12">
        <v>0</v>
      </c>
      <c r="Q1065" s="59" t="s">
        <v>1146</v>
      </c>
      <c r="R1065" s="59"/>
      <c r="T1065" s="8">
        <f t="shared" si="67"/>
        <v>1</v>
      </c>
      <c r="U1065" s="17">
        <f t="shared" si="68"/>
        <v>0</v>
      </c>
      <c r="V1065" s="17"/>
      <c r="W1065" s="19" t="str">
        <f t="shared" si="69"/>
        <v>CPP_008113</v>
      </c>
      <c r="X1065" s="8">
        <f>_xlfn.COUNTIFS($L$2:$L50279,W1065)</f>
        <v>1</v>
      </c>
    </row>
    <row r="1066" spans="10:24" ht="13.5">
      <c r="J1066" s="79">
        <v>2014</v>
      </c>
      <c r="K1066" s="81" t="s">
        <v>4</v>
      </c>
      <c r="L1066" s="65" t="s">
        <v>1540</v>
      </c>
      <c r="M1066" s="24">
        <v>999</v>
      </c>
      <c r="N1066" s="52" t="s">
        <v>25</v>
      </c>
      <c r="O1066" s="33" t="s">
        <v>13</v>
      </c>
      <c r="P1066" s="12">
        <v>0</v>
      </c>
      <c r="Q1066" s="59" t="s">
        <v>1146</v>
      </c>
      <c r="R1066" s="59"/>
      <c r="T1066" s="8">
        <f t="shared" si="67"/>
        <v>1</v>
      </c>
      <c r="U1066" s="17">
        <f t="shared" si="68"/>
        <v>0</v>
      </c>
      <c r="V1066" s="17"/>
      <c r="W1066" s="19" t="str">
        <f t="shared" si="69"/>
        <v>CPP_008114</v>
      </c>
      <c r="X1066" s="8">
        <f>_xlfn.COUNTIFS($L$2:$L50280,W1066)</f>
        <v>1</v>
      </c>
    </row>
    <row r="1067" spans="10:24" ht="13.5">
      <c r="J1067" s="79">
        <v>2014</v>
      </c>
      <c r="K1067" s="81" t="s">
        <v>4</v>
      </c>
      <c r="L1067" s="65" t="s">
        <v>1366</v>
      </c>
      <c r="M1067" s="24">
        <v>999</v>
      </c>
      <c r="N1067" s="52" t="s">
        <v>25</v>
      </c>
      <c r="O1067" s="33" t="s">
        <v>13</v>
      </c>
      <c r="P1067" s="12">
        <v>0</v>
      </c>
      <c r="Q1067" s="59" t="s">
        <v>1367</v>
      </c>
      <c r="R1067" s="59"/>
      <c r="T1067" s="8">
        <f t="shared" si="67"/>
        <v>1</v>
      </c>
      <c r="U1067" s="17">
        <f t="shared" si="68"/>
        <v>0</v>
      </c>
      <c r="V1067" s="17"/>
      <c r="W1067" s="19" t="str">
        <f t="shared" si="69"/>
        <v>CPP_008115</v>
      </c>
      <c r="X1067" s="8">
        <f>_xlfn.COUNTIFS($L$2:$L50281,W1067)</f>
        <v>1</v>
      </c>
    </row>
    <row r="1068" spans="10:24" ht="13.5">
      <c r="J1068" s="79">
        <v>2014</v>
      </c>
      <c r="K1068" s="81" t="s">
        <v>4</v>
      </c>
      <c r="L1068" s="65" t="s">
        <v>1448</v>
      </c>
      <c r="M1068" s="24">
        <v>999</v>
      </c>
      <c r="N1068" s="52" t="s">
        <v>25</v>
      </c>
      <c r="O1068" s="33" t="s">
        <v>13</v>
      </c>
      <c r="P1068" s="12">
        <v>0</v>
      </c>
      <c r="Q1068" s="59" t="s">
        <v>969</v>
      </c>
      <c r="R1068" s="59"/>
      <c r="T1068" s="8">
        <f t="shared" si="67"/>
        <v>1</v>
      </c>
      <c r="U1068" s="17">
        <f t="shared" si="68"/>
        <v>0</v>
      </c>
      <c r="V1068" s="17"/>
      <c r="W1068" s="19" t="str">
        <f t="shared" si="69"/>
        <v>CPP_008119</v>
      </c>
      <c r="X1068" s="8">
        <f>_xlfn.COUNTIFS($L$2:$L50282,W1068)</f>
        <v>1</v>
      </c>
    </row>
    <row r="1069" spans="10:24" ht="13.5">
      <c r="J1069" s="79">
        <v>2014</v>
      </c>
      <c r="K1069" s="81" t="s">
        <v>4</v>
      </c>
      <c r="L1069" s="65" t="s">
        <v>1368</v>
      </c>
      <c r="M1069" s="24">
        <v>999</v>
      </c>
      <c r="N1069" s="52" t="s">
        <v>25</v>
      </c>
      <c r="O1069" s="33" t="s">
        <v>13</v>
      </c>
      <c r="P1069" s="12">
        <v>0</v>
      </c>
      <c r="Q1069" s="59" t="s">
        <v>1339</v>
      </c>
      <c r="R1069" s="59"/>
      <c r="T1069" s="8">
        <f t="shared" si="67"/>
        <v>1</v>
      </c>
      <c r="U1069" s="17">
        <f t="shared" si="68"/>
        <v>0</v>
      </c>
      <c r="V1069" s="17"/>
      <c r="W1069" s="19" t="str">
        <f t="shared" si="69"/>
        <v>CPP_008120</v>
      </c>
      <c r="X1069" s="8">
        <f>_xlfn.COUNTIFS($L$2:$L50283,W1069)</f>
        <v>1</v>
      </c>
    </row>
    <row r="1070" spans="10:24" ht="13.5">
      <c r="J1070" s="79">
        <v>2014</v>
      </c>
      <c r="K1070" s="81" t="s">
        <v>4</v>
      </c>
      <c r="L1070" s="65" t="s">
        <v>1354</v>
      </c>
      <c r="M1070" s="24">
        <v>999</v>
      </c>
      <c r="N1070" s="52" t="s">
        <v>25</v>
      </c>
      <c r="O1070" s="33" t="s">
        <v>13</v>
      </c>
      <c r="P1070" s="12">
        <v>0</v>
      </c>
      <c r="Q1070" s="59" t="s">
        <v>1320</v>
      </c>
      <c r="R1070" s="59"/>
      <c r="T1070" s="8">
        <f t="shared" si="67"/>
        <v>1</v>
      </c>
      <c r="U1070" s="17">
        <f t="shared" si="68"/>
        <v>0</v>
      </c>
      <c r="V1070" s="17"/>
      <c r="W1070" s="19" t="str">
        <f t="shared" si="69"/>
        <v>CPP_008121</v>
      </c>
      <c r="X1070" s="8">
        <f>_xlfn.COUNTIFS($L$2:$L50284,W1070)</f>
        <v>1</v>
      </c>
    </row>
    <row r="1071" spans="10:24" ht="13.5">
      <c r="J1071" s="79">
        <v>2014</v>
      </c>
      <c r="K1071" s="81" t="s">
        <v>4</v>
      </c>
      <c r="L1071" s="65" t="s">
        <v>1530</v>
      </c>
      <c r="M1071" s="24">
        <v>999</v>
      </c>
      <c r="N1071" s="52" t="s">
        <v>25</v>
      </c>
      <c r="O1071" s="33" t="s">
        <v>13</v>
      </c>
      <c r="P1071" s="12">
        <v>0</v>
      </c>
      <c r="Q1071" s="59" t="s">
        <v>1146</v>
      </c>
      <c r="R1071" s="59"/>
      <c r="T1071" s="8">
        <f t="shared" si="67"/>
        <v>1</v>
      </c>
      <c r="U1071" s="17">
        <f t="shared" si="68"/>
        <v>0</v>
      </c>
      <c r="V1071" s="17"/>
      <c r="W1071" s="19" t="str">
        <f t="shared" si="69"/>
        <v>CPP_008124</v>
      </c>
      <c r="X1071" s="8">
        <f>_xlfn.COUNTIFS($L$2:$L50285,W1071)</f>
        <v>1</v>
      </c>
    </row>
    <row r="1072" spans="10:24" ht="13.5">
      <c r="J1072" s="78">
        <v>2014</v>
      </c>
      <c r="K1072" s="81" t="s">
        <v>4</v>
      </c>
      <c r="L1072" s="65" t="s">
        <v>1330</v>
      </c>
      <c r="M1072" s="24">
        <v>999</v>
      </c>
      <c r="N1072" s="52" t="s">
        <v>25</v>
      </c>
      <c r="O1072" s="33" t="s">
        <v>13</v>
      </c>
      <c r="P1072" s="12">
        <v>0</v>
      </c>
      <c r="Q1072" s="59" t="s">
        <v>430</v>
      </c>
      <c r="R1072" s="59"/>
      <c r="T1072" s="8">
        <f t="shared" si="67"/>
        <v>1</v>
      </c>
      <c r="U1072" s="17">
        <f t="shared" si="68"/>
        <v>0</v>
      </c>
      <c r="V1072" s="17"/>
      <c r="W1072" s="19" t="str">
        <f t="shared" si="69"/>
        <v>CPP_008127</v>
      </c>
      <c r="X1072" s="8">
        <f>_xlfn.COUNTIFS($L$2:$L50286,W1072)</f>
        <v>1</v>
      </c>
    </row>
    <row r="1073" spans="10:24" ht="13.5">
      <c r="J1073" s="79">
        <v>2014</v>
      </c>
      <c r="K1073" s="81" t="s">
        <v>4</v>
      </c>
      <c r="L1073" s="65" t="s">
        <v>1347</v>
      </c>
      <c r="M1073" s="24">
        <v>999</v>
      </c>
      <c r="N1073" s="52" t="s">
        <v>25</v>
      </c>
      <c r="O1073" s="33" t="s">
        <v>13</v>
      </c>
      <c r="P1073" s="12">
        <v>0</v>
      </c>
      <c r="Q1073" s="59" t="s">
        <v>1139</v>
      </c>
      <c r="R1073" s="59"/>
      <c r="T1073" s="8">
        <f t="shared" si="67"/>
        <v>1</v>
      </c>
      <c r="U1073" s="17">
        <f t="shared" si="68"/>
        <v>0</v>
      </c>
      <c r="V1073" s="17"/>
      <c r="W1073" s="19" t="str">
        <f t="shared" si="69"/>
        <v>CPP_008128</v>
      </c>
      <c r="X1073" s="8">
        <f>_xlfn.COUNTIFS($L$2:$L50287,W1073)</f>
        <v>1</v>
      </c>
    </row>
    <row r="1074" spans="10:24" ht="13.5">
      <c r="J1074" s="79">
        <v>2014</v>
      </c>
      <c r="K1074" s="81" t="s">
        <v>4</v>
      </c>
      <c r="L1074" s="65" t="s">
        <v>1480</v>
      </c>
      <c r="M1074" s="24">
        <v>999</v>
      </c>
      <c r="N1074" s="52" t="s">
        <v>25</v>
      </c>
      <c r="O1074" s="33" t="s">
        <v>13</v>
      </c>
      <c r="P1074" s="12">
        <v>0</v>
      </c>
      <c r="Q1074" s="59" t="s">
        <v>1115</v>
      </c>
      <c r="R1074" s="59"/>
      <c r="T1074" s="8">
        <f t="shared" si="67"/>
        <v>1</v>
      </c>
      <c r="U1074" s="17">
        <f t="shared" si="68"/>
        <v>0</v>
      </c>
      <c r="V1074" s="17"/>
      <c r="W1074" s="19" t="str">
        <f t="shared" si="69"/>
        <v>CPP_008129</v>
      </c>
      <c r="X1074" s="8">
        <f>_xlfn.COUNTIFS($L$2:$L50288,W1074)</f>
        <v>1</v>
      </c>
    </row>
    <row r="1075" spans="10:24" ht="13.5">
      <c r="J1075" s="79">
        <v>2014</v>
      </c>
      <c r="K1075" s="81" t="s">
        <v>4</v>
      </c>
      <c r="L1075" s="65" t="s">
        <v>1489</v>
      </c>
      <c r="M1075" s="24">
        <v>999</v>
      </c>
      <c r="N1075" s="52" t="s">
        <v>25</v>
      </c>
      <c r="O1075" s="33" t="s">
        <v>13</v>
      </c>
      <c r="P1075" s="12">
        <v>0</v>
      </c>
      <c r="Q1075" s="59" t="s">
        <v>683</v>
      </c>
      <c r="R1075" s="59"/>
      <c r="T1075" s="8">
        <f t="shared" si="67"/>
        <v>1</v>
      </c>
      <c r="U1075" s="17">
        <f t="shared" si="68"/>
        <v>0</v>
      </c>
      <c r="V1075" s="17"/>
      <c r="W1075" s="19" t="str">
        <f t="shared" si="69"/>
        <v>CPP_008130</v>
      </c>
      <c r="X1075" s="8">
        <f>_xlfn.COUNTIFS($L$2:$L50289,W1075)</f>
        <v>1</v>
      </c>
    </row>
    <row r="1076" spans="10:24" ht="13.5">
      <c r="J1076" s="79">
        <v>2014</v>
      </c>
      <c r="K1076" s="81" t="s">
        <v>4</v>
      </c>
      <c r="L1076" s="65" t="s">
        <v>1510</v>
      </c>
      <c r="M1076" s="24">
        <v>999</v>
      </c>
      <c r="N1076" s="52" t="s">
        <v>25</v>
      </c>
      <c r="O1076" s="33" t="s">
        <v>13</v>
      </c>
      <c r="P1076" s="12">
        <v>0</v>
      </c>
      <c r="Q1076" s="59" t="s">
        <v>683</v>
      </c>
      <c r="R1076" s="59"/>
      <c r="T1076" s="8">
        <f t="shared" si="67"/>
        <v>1</v>
      </c>
      <c r="U1076" s="17">
        <f t="shared" si="68"/>
        <v>0</v>
      </c>
      <c r="V1076" s="17"/>
      <c r="W1076" s="19" t="str">
        <f t="shared" si="69"/>
        <v>CPP_008131</v>
      </c>
      <c r="X1076" s="8">
        <f>_xlfn.COUNTIFS($L$2:$L50290,W1076)</f>
        <v>1</v>
      </c>
    </row>
    <row r="1077" spans="10:24" ht="13.5">
      <c r="J1077" s="79">
        <v>2014</v>
      </c>
      <c r="K1077" s="81" t="s">
        <v>4</v>
      </c>
      <c r="L1077" s="65" t="s">
        <v>1369</v>
      </c>
      <c r="M1077" s="24">
        <v>999</v>
      </c>
      <c r="N1077" s="52" t="s">
        <v>25</v>
      </c>
      <c r="O1077" s="33" t="s">
        <v>13</v>
      </c>
      <c r="P1077" s="12">
        <v>0</v>
      </c>
      <c r="Q1077" s="59" t="s">
        <v>537</v>
      </c>
      <c r="R1077" s="59"/>
      <c r="T1077" s="8">
        <f t="shared" si="67"/>
        <v>1</v>
      </c>
      <c r="U1077" s="17">
        <f t="shared" si="68"/>
        <v>0</v>
      </c>
      <c r="V1077" s="17"/>
      <c r="W1077" s="19" t="str">
        <f t="shared" si="69"/>
        <v>CPP_008132</v>
      </c>
      <c r="X1077" s="8">
        <f>_xlfn.COUNTIFS($L$2:$L50291,W1077)</f>
        <v>1</v>
      </c>
    </row>
    <row r="1078" spans="10:24" ht="13.5">
      <c r="J1078" s="79">
        <v>2014</v>
      </c>
      <c r="K1078" s="81" t="s">
        <v>4</v>
      </c>
      <c r="L1078" s="65" t="s">
        <v>1390</v>
      </c>
      <c r="M1078" s="24">
        <v>999</v>
      </c>
      <c r="N1078" s="52" t="s">
        <v>25</v>
      </c>
      <c r="O1078" s="33" t="s">
        <v>13</v>
      </c>
      <c r="P1078" s="12">
        <v>0</v>
      </c>
      <c r="Q1078" s="59" t="s">
        <v>537</v>
      </c>
      <c r="R1078" s="59"/>
      <c r="T1078" s="8">
        <f t="shared" si="67"/>
        <v>1</v>
      </c>
      <c r="U1078" s="17">
        <f t="shared" si="68"/>
        <v>0</v>
      </c>
      <c r="V1078" s="17"/>
      <c r="W1078" s="19" t="str">
        <f t="shared" si="69"/>
        <v>CPP_008133</v>
      </c>
      <c r="X1078" s="8">
        <f>_xlfn.COUNTIFS($L$2:$L50292,W1078)</f>
        <v>1</v>
      </c>
    </row>
    <row r="1079" spans="10:24" ht="13.5">
      <c r="J1079" s="79">
        <v>2014</v>
      </c>
      <c r="K1079" s="81" t="s">
        <v>4</v>
      </c>
      <c r="L1079" s="65" t="s">
        <v>1544</v>
      </c>
      <c r="M1079" s="24">
        <v>999</v>
      </c>
      <c r="N1079" s="52" t="s">
        <v>25</v>
      </c>
      <c r="O1079" s="33" t="s">
        <v>13</v>
      </c>
      <c r="P1079" s="12">
        <v>0</v>
      </c>
      <c r="Q1079" s="59" t="s">
        <v>1419</v>
      </c>
      <c r="R1079" s="59"/>
      <c r="T1079" s="8">
        <f t="shared" si="67"/>
        <v>1</v>
      </c>
      <c r="U1079" s="17">
        <f t="shared" si="68"/>
        <v>0</v>
      </c>
      <c r="V1079" s="17"/>
      <c r="W1079" s="19" t="str">
        <f t="shared" si="69"/>
        <v>CPP_008153</v>
      </c>
      <c r="X1079" s="8">
        <f>_xlfn.COUNTIFS($L$2:$L50293,W1079)</f>
        <v>1</v>
      </c>
    </row>
    <row r="1080" spans="10:24" ht="13.5">
      <c r="J1080" s="78">
        <v>2014</v>
      </c>
      <c r="K1080" s="81" t="s">
        <v>4</v>
      </c>
      <c r="L1080" s="65" t="s">
        <v>1324</v>
      </c>
      <c r="M1080" s="24">
        <v>999</v>
      </c>
      <c r="N1080" s="52" t="s">
        <v>25</v>
      </c>
      <c r="O1080" s="33" t="s">
        <v>13</v>
      </c>
      <c r="P1080" s="12">
        <v>0</v>
      </c>
      <c r="Q1080" s="59" t="s">
        <v>1139</v>
      </c>
      <c r="R1080" s="59"/>
      <c r="T1080" s="8">
        <f t="shared" si="67"/>
        <v>1</v>
      </c>
      <c r="U1080" s="17">
        <f t="shared" si="68"/>
        <v>0</v>
      </c>
      <c r="V1080" s="17"/>
      <c r="W1080" s="19" t="str">
        <f t="shared" si="69"/>
        <v>CPP_008154</v>
      </c>
      <c r="X1080" s="8">
        <f>_xlfn.COUNTIFS($L$2:$L50294,W1080)</f>
        <v>1</v>
      </c>
    </row>
    <row r="1081" spans="10:24" ht="13.5">
      <c r="J1081" s="79">
        <v>2014</v>
      </c>
      <c r="K1081" s="81" t="s">
        <v>4</v>
      </c>
      <c r="L1081" s="65" t="s">
        <v>1470</v>
      </c>
      <c r="M1081" s="24">
        <v>999</v>
      </c>
      <c r="N1081" s="52" t="s">
        <v>25</v>
      </c>
      <c r="O1081" s="33" t="s">
        <v>119</v>
      </c>
      <c r="P1081" s="12" t="s">
        <v>812</v>
      </c>
      <c r="Q1081" s="59" t="s">
        <v>1100</v>
      </c>
      <c r="R1081" s="59"/>
      <c r="T1081" s="8">
        <f t="shared" si="67"/>
        <v>1</v>
      </c>
      <c r="U1081" s="17">
        <f t="shared" si="68"/>
        <v>1</v>
      </c>
      <c r="V1081" s="17"/>
      <c r="W1081" s="19" t="str">
        <f t="shared" si="69"/>
        <v>CPP_008155</v>
      </c>
      <c r="X1081" s="8">
        <f>_xlfn.COUNTIFS($L$2:$L50295,W1081)</f>
        <v>1</v>
      </c>
    </row>
    <row r="1082" spans="10:24" ht="13.5">
      <c r="J1082" s="79">
        <v>2014</v>
      </c>
      <c r="K1082" s="81" t="s">
        <v>4</v>
      </c>
      <c r="L1082" s="65" t="s">
        <v>1370</v>
      </c>
      <c r="M1082" s="24">
        <v>999</v>
      </c>
      <c r="N1082" s="52" t="s">
        <v>25</v>
      </c>
      <c r="O1082" s="33" t="s">
        <v>13</v>
      </c>
      <c r="P1082" s="12">
        <v>0</v>
      </c>
      <c r="Q1082" s="59" t="s">
        <v>1029</v>
      </c>
      <c r="R1082" s="59"/>
      <c r="T1082" s="8">
        <f t="shared" si="67"/>
        <v>1</v>
      </c>
      <c r="U1082" s="17">
        <f t="shared" si="68"/>
        <v>0</v>
      </c>
      <c r="V1082" s="17"/>
      <c r="W1082" s="19" t="str">
        <f t="shared" si="69"/>
        <v>CPP_008156</v>
      </c>
      <c r="X1082" s="8">
        <f>_xlfn.COUNTIFS($L$2:$L50296,W1082)</f>
        <v>1</v>
      </c>
    </row>
    <row r="1083" spans="10:24" ht="13.5">
      <c r="J1083" s="79">
        <v>2014</v>
      </c>
      <c r="K1083" s="81" t="s">
        <v>4</v>
      </c>
      <c r="L1083" s="65" t="s">
        <v>1352</v>
      </c>
      <c r="M1083" s="24">
        <v>999</v>
      </c>
      <c r="N1083" s="52" t="s">
        <v>25</v>
      </c>
      <c r="O1083" s="33" t="s">
        <v>13</v>
      </c>
      <c r="P1083" s="12">
        <v>0</v>
      </c>
      <c r="Q1083" s="59" t="s">
        <v>1029</v>
      </c>
      <c r="R1083" s="59"/>
      <c r="T1083" s="8">
        <f t="shared" si="67"/>
        <v>1</v>
      </c>
      <c r="U1083" s="17">
        <f t="shared" si="68"/>
        <v>0</v>
      </c>
      <c r="V1083" s="17"/>
      <c r="W1083" s="19" t="str">
        <f t="shared" si="69"/>
        <v>CPP_008159</v>
      </c>
      <c r="X1083" s="8">
        <f>_xlfn.COUNTIFS($L$2:$L50297,W1083)</f>
        <v>1</v>
      </c>
    </row>
    <row r="1084" spans="10:24" ht="13.5">
      <c r="J1084" s="79">
        <v>2014</v>
      </c>
      <c r="K1084" s="81" t="s">
        <v>4</v>
      </c>
      <c r="L1084" s="65" t="s">
        <v>1454</v>
      </c>
      <c r="M1084" s="24">
        <v>999</v>
      </c>
      <c r="N1084" s="52" t="s">
        <v>25</v>
      </c>
      <c r="O1084" s="33" t="s">
        <v>13</v>
      </c>
      <c r="P1084" s="12">
        <v>0</v>
      </c>
      <c r="Q1084" s="59" t="s">
        <v>493</v>
      </c>
      <c r="R1084" s="59"/>
      <c r="T1084" s="8">
        <f t="shared" si="67"/>
        <v>1</v>
      </c>
      <c r="U1084" s="17">
        <f t="shared" si="68"/>
        <v>0</v>
      </c>
      <c r="V1084" s="17"/>
      <c r="W1084" s="19" t="str">
        <f t="shared" si="69"/>
        <v>CPP_008160</v>
      </c>
      <c r="X1084" s="8">
        <f>_xlfn.COUNTIFS($L$2:$L50298,W1084)</f>
        <v>1</v>
      </c>
    </row>
    <row r="1085" spans="10:24" ht="13.5">
      <c r="J1085" s="78">
        <v>2014</v>
      </c>
      <c r="K1085" s="81" t="s">
        <v>4</v>
      </c>
      <c r="L1085" s="65" t="s">
        <v>1326</v>
      </c>
      <c r="M1085" s="24">
        <v>999</v>
      </c>
      <c r="N1085" s="52" t="s">
        <v>25</v>
      </c>
      <c r="O1085" s="33" t="s">
        <v>13</v>
      </c>
      <c r="P1085" s="12">
        <v>0</v>
      </c>
      <c r="Q1085" s="59" t="s">
        <v>1029</v>
      </c>
      <c r="R1085" s="59"/>
      <c r="T1085" s="8">
        <f t="shared" si="67"/>
        <v>1</v>
      </c>
      <c r="U1085" s="17">
        <f t="shared" si="68"/>
        <v>0</v>
      </c>
      <c r="V1085" s="17"/>
      <c r="W1085" s="19" t="str">
        <f t="shared" si="69"/>
        <v>CPP_008161</v>
      </c>
      <c r="X1085" s="8">
        <f>_xlfn.COUNTIFS($L$2:$L50299,W1085)</f>
        <v>1</v>
      </c>
    </row>
    <row r="1086" spans="10:24" ht="13.5">
      <c r="J1086" s="79">
        <v>2014</v>
      </c>
      <c r="K1086" s="81" t="s">
        <v>4</v>
      </c>
      <c r="L1086" s="65" t="s">
        <v>1373</v>
      </c>
      <c r="M1086" s="24">
        <v>999</v>
      </c>
      <c r="N1086" s="52" t="s">
        <v>25</v>
      </c>
      <c r="O1086" s="33" t="s">
        <v>13</v>
      </c>
      <c r="P1086" s="12">
        <v>0</v>
      </c>
      <c r="Q1086" s="59" t="s">
        <v>1029</v>
      </c>
      <c r="R1086" s="59"/>
      <c r="T1086" s="8">
        <f t="shared" si="67"/>
        <v>1</v>
      </c>
      <c r="U1086" s="17">
        <f t="shared" si="68"/>
        <v>0</v>
      </c>
      <c r="V1086" s="17"/>
      <c r="W1086" s="19" t="str">
        <f t="shared" si="69"/>
        <v>CPP_008162</v>
      </c>
      <c r="X1086" s="8">
        <f>_xlfn.COUNTIFS($L$2:$L50300,W1086)</f>
        <v>1</v>
      </c>
    </row>
    <row r="1087" spans="10:24" ht="13.5">
      <c r="J1087" s="79">
        <v>2014</v>
      </c>
      <c r="K1087" s="81" t="s">
        <v>4</v>
      </c>
      <c r="L1087" s="65" t="s">
        <v>1379</v>
      </c>
      <c r="M1087" s="24">
        <v>999</v>
      </c>
      <c r="N1087" s="52" t="s">
        <v>25</v>
      </c>
      <c r="O1087" s="33" t="s">
        <v>13</v>
      </c>
      <c r="P1087" s="12">
        <v>0</v>
      </c>
      <c r="Q1087" s="59" t="s">
        <v>1320</v>
      </c>
      <c r="R1087" s="59"/>
      <c r="T1087" s="8">
        <f t="shared" si="67"/>
        <v>1</v>
      </c>
      <c r="U1087" s="17">
        <f t="shared" si="68"/>
        <v>0</v>
      </c>
      <c r="V1087" s="17"/>
      <c r="W1087" s="19" t="str">
        <f t="shared" si="69"/>
        <v>CPP_008166</v>
      </c>
      <c r="X1087" s="8">
        <f>_xlfn.COUNTIFS($L$2:$L50301,W1087)</f>
        <v>1</v>
      </c>
    </row>
    <row r="1088" spans="10:24" ht="13.5">
      <c r="J1088" s="79">
        <v>2014</v>
      </c>
      <c r="K1088" s="81" t="s">
        <v>4</v>
      </c>
      <c r="L1088" s="65" t="s">
        <v>1384</v>
      </c>
      <c r="M1088" s="24">
        <v>999</v>
      </c>
      <c r="N1088" s="52" t="s">
        <v>25</v>
      </c>
      <c r="O1088" s="33" t="s">
        <v>13</v>
      </c>
      <c r="P1088" s="12">
        <v>0</v>
      </c>
      <c r="Q1088" s="59" t="s">
        <v>1385</v>
      </c>
      <c r="R1088" s="59"/>
      <c r="T1088" s="8">
        <f t="shared" si="67"/>
        <v>1</v>
      </c>
      <c r="U1088" s="17">
        <f t="shared" si="68"/>
        <v>0</v>
      </c>
      <c r="V1088" s="17"/>
      <c r="W1088" s="19" t="str">
        <f t="shared" si="69"/>
        <v>CPP_008167</v>
      </c>
      <c r="X1088" s="8">
        <f>_xlfn.COUNTIFS($L$2:$L50302,W1088)</f>
        <v>1</v>
      </c>
    </row>
    <row r="1089" spans="10:24" ht="13.5">
      <c r="J1089" s="79">
        <v>2014</v>
      </c>
      <c r="K1089" s="81" t="s">
        <v>4</v>
      </c>
      <c r="L1089" s="65" t="s">
        <v>1506</v>
      </c>
      <c r="M1089" s="24">
        <v>999</v>
      </c>
      <c r="N1089" s="52" t="s">
        <v>25</v>
      </c>
      <c r="O1089" s="33" t="s">
        <v>13</v>
      </c>
      <c r="P1089" s="12">
        <v>0</v>
      </c>
      <c r="Q1089" s="59" t="s">
        <v>493</v>
      </c>
      <c r="R1089" s="59"/>
      <c r="T1089" s="8">
        <f t="shared" si="67"/>
        <v>1</v>
      </c>
      <c r="U1089" s="17">
        <f t="shared" si="68"/>
        <v>0</v>
      </c>
      <c r="V1089" s="17"/>
      <c r="W1089" s="19" t="str">
        <f t="shared" si="69"/>
        <v>CPP_008168</v>
      </c>
      <c r="X1089" s="8">
        <f>_xlfn.COUNTIFS($L$2:$L50303,W1089)</f>
        <v>1</v>
      </c>
    </row>
    <row r="1090" spans="10:24" ht="13.5">
      <c r="J1090" s="79">
        <v>2014</v>
      </c>
      <c r="K1090" s="81" t="s">
        <v>4</v>
      </c>
      <c r="L1090" s="65" t="s">
        <v>1360</v>
      </c>
      <c r="M1090" s="24">
        <v>999</v>
      </c>
      <c r="N1090" s="52" t="s">
        <v>25</v>
      </c>
      <c r="O1090" s="33" t="s">
        <v>13</v>
      </c>
      <c r="P1090" s="12">
        <v>0</v>
      </c>
      <c r="Q1090" s="59" t="s">
        <v>537</v>
      </c>
      <c r="R1090" s="59"/>
      <c r="T1090" s="8">
        <f aca="true" t="shared" si="70" ref="T1090:T1153">IF(L1090="",0,1)</f>
        <v>1</v>
      </c>
      <c r="U1090" s="17">
        <f t="shared" si="68"/>
        <v>0</v>
      </c>
      <c r="V1090" s="17"/>
      <c r="W1090" s="19" t="str">
        <f t="shared" si="69"/>
        <v>CPP_008171</v>
      </c>
      <c r="X1090" s="8">
        <f>_xlfn.COUNTIFS($L$2:$L50304,W1090)</f>
        <v>1</v>
      </c>
    </row>
    <row r="1091" spans="10:24" ht="13.5">
      <c r="J1091" s="79">
        <v>2014</v>
      </c>
      <c r="K1091" s="81" t="s">
        <v>4</v>
      </c>
      <c r="L1091" s="65" t="s">
        <v>1372</v>
      </c>
      <c r="M1091" s="24">
        <v>999</v>
      </c>
      <c r="N1091" s="52" t="s">
        <v>25</v>
      </c>
      <c r="O1091" s="33" t="s">
        <v>13</v>
      </c>
      <c r="P1091" s="12">
        <v>0</v>
      </c>
      <c r="Q1091" s="59" t="s">
        <v>1029</v>
      </c>
      <c r="R1091" s="59"/>
      <c r="T1091" s="8">
        <f t="shared" si="70"/>
        <v>1</v>
      </c>
      <c r="U1091" s="17">
        <f aca="true" t="shared" si="71" ref="U1091:U1154">IF(O1091="NO",0,1)</f>
        <v>0</v>
      </c>
      <c r="V1091" s="17"/>
      <c r="W1091" s="19" t="str">
        <f t="shared" si="69"/>
        <v>CPP_008172</v>
      </c>
      <c r="X1091" s="8">
        <f>_xlfn.COUNTIFS($L$2:$L50305,W1091)</f>
        <v>1</v>
      </c>
    </row>
    <row r="1092" spans="10:24" ht="13.5">
      <c r="J1092" s="79">
        <v>2014</v>
      </c>
      <c r="K1092" s="81" t="s">
        <v>4</v>
      </c>
      <c r="L1092" s="65" t="s">
        <v>1395</v>
      </c>
      <c r="M1092" s="24">
        <v>999</v>
      </c>
      <c r="N1092" s="52" t="s">
        <v>25</v>
      </c>
      <c r="O1092" s="33" t="s">
        <v>13</v>
      </c>
      <c r="P1092" s="12">
        <v>0</v>
      </c>
      <c r="Q1092" s="59" t="s">
        <v>1029</v>
      </c>
      <c r="R1092" s="59"/>
      <c r="T1092" s="8">
        <f t="shared" si="70"/>
        <v>1</v>
      </c>
      <c r="U1092" s="17">
        <f t="shared" si="71"/>
        <v>0</v>
      </c>
      <c r="V1092" s="17"/>
      <c r="W1092" s="19" t="str">
        <f t="shared" si="69"/>
        <v>CPP_008173</v>
      </c>
      <c r="X1092" s="8">
        <f>_xlfn.COUNTIFS($L$2:$L50306,W1092)</f>
        <v>1</v>
      </c>
    </row>
    <row r="1093" spans="10:24" ht="13.5">
      <c r="J1093" s="78">
        <v>2014</v>
      </c>
      <c r="K1093" s="81" t="s">
        <v>4</v>
      </c>
      <c r="L1093" s="65" t="s">
        <v>1337</v>
      </c>
      <c r="M1093" s="24">
        <v>999</v>
      </c>
      <c r="N1093" s="52" t="s">
        <v>25</v>
      </c>
      <c r="O1093" s="33" t="s">
        <v>13</v>
      </c>
      <c r="P1093" s="12">
        <v>0</v>
      </c>
      <c r="Q1093" s="59" t="s">
        <v>1309</v>
      </c>
      <c r="R1093" s="59"/>
      <c r="T1093" s="8">
        <f t="shared" si="70"/>
        <v>1</v>
      </c>
      <c r="U1093" s="17">
        <f t="shared" si="71"/>
        <v>0</v>
      </c>
      <c r="V1093" s="17"/>
      <c r="W1093" s="19" t="str">
        <f t="shared" si="69"/>
        <v>CPP_008174</v>
      </c>
      <c r="X1093" s="8">
        <f>_xlfn.COUNTIFS($L$2:$L50307,W1093)</f>
        <v>1</v>
      </c>
    </row>
    <row r="1094" spans="10:24" ht="13.5">
      <c r="J1094" s="78">
        <v>2014</v>
      </c>
      <c r="K1094" s="81" t="s">
        <v>4</v>
      </c>
      <c r="L1094" s="65" t="s">
        <v>1327</v>
      </c>
      <c r="M1094" s="24">
        <v>999</v>
      </c>
      <c r="N1094" s="52" t="s">
        <v>25</v>
      </c>
      <c r="O1094" s="33" t="s">
        <v>13</v>
      </c>
      <c r="P1094" s="12">
        <v>0</v>
      </c>
      <c r="Q1094" s="59" t="s">
        <v>1309</v>
      </c>
      <c r="R1094" s="59"/>
      <c r="T1094" s="8">
        <f t="shared" si="70"/>
        <v>1</v>
      </c>
      <c r="U1094" s="17">
        <f t="shared" si="71"/>
        <v>0</v>
      </c>
      <c r="V1094" s="17"/>
      <c r="W1094" s="19" t="str">
        <f t="shared" si="69"/>
        <v>CPP_008175</v>
      </c>
      <c r="X1094" s="8">
        <f>_xlfn.COUNTIFS($L$2:$L50308,W1094)</f>
        <v>1</v>
      </c>
    </row>
    <row r="1095" spans="10:24" ht="13.5">
      <c r="J1095" s="79">
        <v>2014</v>
      </c>
      <c r="K1095" s="81" t="s">
        <v>4</v>
      </c>
      <c r="L1095" s="65" t="s">
        <v>1361</v>
      </c>
      <c r="M1095" s="24">
        <v>999</v>
      </c>
      <c r="N1095" s="52" t="s">
        <v>25</v>
      </c>
      <c r="O1095" s="33" t="s">
        <v>13</v>
      </c>
      <c r="P1095" s="12">
        <v>0</v>
      </c>
      <c r="Q1095" s="59" t="s">
        <v>1117</v>
      </c>
      <c r="R1095" s="59"/>
      <c r="T1095" s="8">
        <f t="shared" si="70"/>
        <v>1</v>
      </c>
      <c r="U1095" s="17">
        <f t="shared" si="71"/>
        <v>0</v>
      </c>
      <c r="V1095" s="17"/>
      <c r="W1095" s="19" t="str">
        <f t="shared" si="69"/>
        <v>CPP_008176</v>
      </c>
      <c r="X1095" s="8">
        <f>_xlfn.COUNTIFS($L$2:$L50309,W1095)</f>
        <v>1</v>
      </c>
    </row>
    <row r="1096" spans="10:24" ht="13.5">
      <c r="J1096" s="79">
        <v>2014</v>
      </c>
      <c r="K1096" s="81" t="s">
        <v>4</v>
      </c>
      <c r="L1096" s="65" t="s">
        <v>1371</v>
      </c>
      <c r="M1096" s="24">
        <v>999</v>
      </c>
      <c r="N1096" s="52" t="s">
        <v>25</v>
      </c>
      <c r="O1096" s="33" t="s">
        <v>13</v>
      </c>
      <c r="P1096" s="12">
        <v>0</v>
      </c>
      <c r="Q1096" s="59" t="s">
        <v>537</v>
      </c>
      <c r="R1096" s="59"/>
      <c r="T1096" s="8">
        <f t="shared" si="70"/>
        <v>1</v>
      </c>
      <c r="U1096" s="17">
        <f t="shared" si="71"/>
        <v>0</v>
      </c>
      <c r="V1096" s="17"/>
      <c r="W1096" s="19" t="str">
        <f t="shared" si="69"/>
        <v>CPP_008179</v>
      </c>
      <c r="X1096" s="8">
        <f>_xlfn.COUNTIFS($L$2:$L50310,W1096)</f>
        <v>1</v>
      </c>
    </row>
    <row r="1097" spans="10:24" ht="13.5">
      <c r="J1097" s="79">
        <v>2014</v>
      </c>
      <c r="K1097" s="81" t="s">
        <v>4</v>
      </c>
      <c r="L1097" s="65" t="s">
        <v>1498</v>
      </c>
      <c r="M1097" s="24">
        <v>999</v>
      </c>
      <c r="N1097" s="52" t="s">
        <v>25</v>
      </c>
      <c r="O1097" s="33" t="s">
        <v>13</v>
      </c>
      <c r="P1097" s="12">
        <v>0</v>
      </c>
      <c r="Q1097" s="59" t="s">
        <v>1419</v>
      </c>
      <c r="R1097" s="59"/>
      <c r="T1097" s="8">
        <f t="shared" si="70"/>
        <v>1</v>
      </c>
      <c r="U1097" s="17">
        <f t="shared" si="71"/>
        <v>0</v>
      </c>
      <c r="V1097" s="17"/>
      <c r="W1097" s="19" t="str">
        <f t="shared" si="69"/>
        <v>CPP_008180</v>
      </c>
      <c r="X1097" s="8">
        <f>_xlfn.COUNTIFS($L$2:$L50311,W1097)</f>
        <v>1</v>
      </c>
    </row>
    <row r="1098" spans="10:24" ht="13.5">
      <c r="J1098" s="79">
        <v>2014</v>
      </c>
      <c r="K1098" s="81" t="s">
        <v>4</v>
      </c>
      <c r="L1098" s="65" t="s">
        <v>1442</v>
      </c>
      <c r="M1098" s="24">
        <v>999</v>
      </c>
      <c r="N1098" s="52" t="s">
        <v>25</v>
      </c>
      <c r="O1098" s="33" t="s">
        <v>13</v>
      </c>
      <c r="P1098" s="12">
        <v>0</v>
      </c>
      <c r="Q1098" s="59" t="s">
        <v>1419</v>
      </c>
      <c r="R1098" s="59"/>
      <c r="T1098" s="8">
        <f t="shared" si="70"/>
        <v>1</v>
      </c>
      <c r="U1098" s="17">
        <f t="shared" si="71"/>
        <v>0</v>
      </c>
      <c r="V1098" s="17"/>
      <c r="W1098" s="19" t="str">
        <f t="shared" si="69"/>
        <v>CPP_008181</v>
      </c>
      <c r="X1098" s="8">
        <f>_xlfn.COUNTIFS($L$2:$L50312,W1098)</f>
        <v>1</v>
      </c>
    </row>
    <row r="1099" spans="10:24" ht="13.5">
      <c r="J1099" s="79">
        <v>2014</v>
      </c>
      <c r="K1099" s="81" t="s">
        <v>4</v>
      </c>
      <c r="L1099" s="65" t="s">
        <v>1467</v>
      </c>
      <c r="M1099" s="24">
        <v>999</v>
      </c>
      <c r="N1099" s="52" t="s">
        <v>25</v>
      </c>
      <c r="O1099" s="33" t="s">
        <v>13</v>
      </c>
      <c r="P1099" s="12">
        <v>0</v>
      </c>
      <c r="Q1099" s="59" t="s">
        <v>1264</v>
      </c>
      <c r="R1099" s="59"/>
      <c r="T1099" s="8">
        <f t="shared" si="70"/>
        <v>1</v>
      </c>
      <c r="U1099" s="17">
        <f t="shared" si="71"/>
        <v>0</v>
      </c>
      <c r="V1099" s="17"/>
      <c r="W1099" s="19" t="str">
        <f t="shared" si="69"/>
        <v>CPP_008182</v>
      </c>
      <c r="X1099" s="8">
        <f>_xlfn.COUNTIFS($L$2:$L50313,W1099)</f>
        <v>1</v>
      </c>
    </row>
    <row r="1100" spans="10:24" ht="13.5">
      <c r="J1100" s="79">
        <v>2014</v>
      </c>
      <c r="K1100" s="81" t="s">
        <v>4</v>
      </c>
      <c r="L1100" s="65" t="s">
        <v>1417</v>
      </c>
      <c r="M1100" s="24">
        <v>999</v>
      </c>
      <c r="N1100" s="52" t="s">
        <v>25</v>
      </c>
      <c r="O1100" s="33" t="s">
        <v>13</v>
      </c>
      <c r="P1100" s="12">
        <v>0</v>
      </c>
      <c r="Q1100" s="59" t="s">
        <v>1264</v>
      </c>
      <c r="R1100" s="59"/>
      <c r="T1100" s="8">
        <f t="shared" si="70"/>
        <v>1</v>
      </c>
      <c r="U1100" s="17">
        <f t="shared" si="71"/>
        <v>0</v>
      </c>
      <c r="V1100" s="17"/>
      <c r="W1100" s="19" t="str">
        <f t="shared" si="69"/>
        <v>CPP_008183</v>
      </c>
      <c r="X1100" s="8">
        <f>_xlfn.COUNTIFS($L$2:$L50314,W1100)</f>
        <v>1</v>
      </c>
    </row>
    <row r="1101" spans="10:24" ht="13.5">
      <c r="J1101" s="79">
        <v>2014</v>
      </c>
      <c r="K1101" s="81" t="s">
        <v>4</v>
      </c>
      <c r="L1101" s="65" t="s">
        <v>1416</v>
      </c>
      <c r="M1101" s="24">
        <v>999</v>
      </c>
      <c r="N1101" s="52" t="s">
        <v>25</v>
      </c>
      <c r="O1101" s="33" t="s">
        <v>13</v>
      </c>
      <c r="P1101" s="12">
        <v>0</v>
      </c>
      <c r="Q1101" s="59" t="s">
        <v>1264</v>
      </c>
      <c r="R1101" s="59"/>
      <c r="T1101" s="8">
        <f t="shared" si="70"/>
        <v>1</v>
      </c>
      <c r="U1101" s="17">
        <f t="shared" si="71"/>
        <v>0</v>
      </c>
      <c r="V1101" s="17"/>
      <c r="W1101" s="19" t="str">
        <f t="shared" si="69"/>
        <v>CPP_008184</v>
      </c>
      <c r="X1101" s="8">
        <f>_xlfn.COUNTIFS($L$2:$L50315,W1101)</f>
        <v>1</v>
      </c>
    </row>
    <row r="1102" spans="10:24" ht="13.5">
      <c r="J1102" s="79">
        <v>2014</v>
      </c>
      <c r="K1102" s="81" t="s">
        <v>4</v>
      </c>
      <c r="L1102" s="65" t="s">
        <v>1543</v>
      </c>
      <c r="M1102" s="24">
        <v>999</v>
      </c>
      <c r="N1102" s="52" t="s">
        <v>25</v>
      </c>
      <c r="O1102" s="33" t="s">
        <v>13</v>
      </c>
      <c r="P1102" s="12">
        <v>0</v>
      </c>
      <c r="Q1102" s="59" t="s">
        <v>1264</v>
      </c>
      <c r="R1102" s="59"/>
      <c r="T1102" s="8">
        <f t="shared" si="70"/>
        <v>1</v>
      </c>
      <c r="U1102" s="17">
        <f t="shared" si="71"/>
        <v>0</v>
      </c>
      <c r="V1102" s="17"/>
      <c r="W1102" s="19" t="str">
        <f t="shared" si="69"/>
        <v>CPP_008185</v>
      </c>
      <c r="X1102" s="8">
        <f>_xlfn.COUNTIFS($L$2:$L50316,W1102)</f>
        <v>1</v>
      </c>
    </row>
    <row r="1103" spans="10:24" ht="13.5">
      <c r="J1103" s="79">
        <v>2014</v>
      </c>
      <c r="K1103" s="81" t="s">
        <v>4</v>
      </c>
      <c r="L1103" s="65" t="s">
        <v>1497</v>
      </c>
      <c r="M1103" s="24">
        <v>999</v>
      </c>
      <c r="N1103" s="52" t="s">
        <v>25</v>
      </c>
      <c r="O1103" s="33" t="s">
        <v>13</v>
      </c>
      <c r="P1103" s="12">
        <v>0</v>
      </c>
      <c r="Q1103" s="59" t="s">
        <v>1264</v>
      </c>
      <c r="R1103" s="59"/>
      <c r="T1103" s="8">
        <f t="shared" si="70"/>
        <v>1</v>
      </c>
      <c r="U1103" s="17">
        <f t="shared" si="71"/>
        <v>0</v>
      </c>
      <c r="V1103" s="17"/>
      <c r="W1103" s="19" t="str">
        <f t="shared" si="69"/>
        <v>CPP_008186</v>
      </c>
      <c r="X1103" s="8">
        <f>_xlfn.COUNTIFS($L$2:$L50317,W1103)</f>
        <v>1</v>
      </c>
    </row>
    <row r="1104" spans="10:24" ht="13.5">
      <c r="J1104" s="79">
        <v>2014</v>
      </c>
      <c r="K1104" s="81" t="s">
        <v>4</v>
      </c>
      <c r="L1104" s="65" t="s">
        <v>1452</v>
      </c>
      <c r="M1104" s="24">
        <v>999</v>
      </c>
      <c r="N1104" s="52" t="s">
        <v>25</v>
      </c>
      <c r="O1104" s="33" t="s">
        <v>13</v>
      </c>
      <c r="P1104" s="12">
        <v>0</v>
      </c>
      <c r="Q1104" s="59" t="s">
        <v>1075</v>
      </c>
      <c r="R1104" s="59"/>
      <c r="T1104" s="8">
        <f t="shared" si="70"/>
        <v>1</v>
      </c>
      <c r="U1104" s="17">
        <f t="shared" si="71"/>
        <v>0</v>
      </c>
      <c r="V1104" s="17"/>
      <c r="W1104" s="19" t="str">
        <f t="shared" si="69"/>
        <v>CPP_008187</v>
      </c>
      <c r="X1104" s="8">
        <f>_xlfn.COUNTIFS($L$2:$L50318,W1104)</f>
        <v>1</v>
      </c>
    </row>
    <row r="1105" spans="10:24" ht="13.5">
      <c r="J1105" s="79">
        <v>2014</v>
      </c>
      <c r="K1105" s="81" t="s">
        <v>4</v>
      </c>
      <c r="L1105" s="65" t="s">
        <v>1386</v>
      </c>
      <c r="M1105" s="24">
        <v>999</v>
      </c>
      <c r="N1105" s="52" t="s">
        <v>25</v>
      </c>
      <c r="O1105" s="33" t="s">
        <v>13</v>
      </c>
      <c r="P1105" s="12">
        <v>0</v>
      </c>
      <c r="Q1105" s="59" t="s">
        <v>430</v>
      </c>
      <c r="R1105" s="59"/>
      <c r="T1105" s="8">
        <f t="shared" si="70"/>
        <v>1</v>
      </c>
      <c r="U1105" s="17">
        <f t="shared" si="71"/>
        <v>0</v>
      </c>
      <c r="V1105" s="17"/>
      <c r="W1105" s="19" t="str">
        <f t="shared" si="69"/>
        <v>CPP_008189</v>
      </c>
      <c r="X1105" s="8">
        <f>_xlfn.COUNTIFS($L$2:$L50319,W1105)</f>
        <v>1</v>
      </c>
    </row>
    <row r="1106" spans="10:24" ht="13.5">
      <c r="J1106" s="79">
        <v>2014</v>
      </c>
      <c r="K1106" s="81" t="s">
        <v>4</v>
      </c>
      <c r="L1106" s="65" t="s">
        <v>1458</v>
      </c>
      <c r="M1106" s="24">
        <v>999</v>
      </c>
      <c r="N1106" s="52" t="s">
        <v>25</v>
      </c>
      <c r="O1106" s="33" t="s">
        <v>13</v>
      </c>
      <c r="P1106" s="12">
        <v>0</v>
      </c>
      <c r="Q1106" s="59" t="s">
        <v>1065</v>
      </c>
      <c r="R1106" s="59"/>
      <c r="T1106" s="8">
        <f t="shared" si="70"/>
        <v>1</v>
      </c>
      <c r="U1106" s="17">
        <f t="shared" si="71"/>
        <v>0</v>
      </c>
      <c r="V1106" s="17"/>
      <c r="W1106" s="19" t="str">
        <f t="shared" si="69"/>
        <v>CPP_008190</v>
      </c>
      <c r="X1106" s="8">
        <f>_xlfn.COUNTIFS($L$2:$L50320,W1106)</f>
        <v>1</v>
      </c>
    </row>
    <row r="1107" spans="10:24" ht="13.5">
      <c r="J1107" s="75">
        <v>2014</v>
      </c>
      <c r="K1107" s="19" t="s">
        <v>4</v>
      </c>
      <c r="L1107" s="90" t="s">
        <v>449</v>
      </c>
      <c r="M1107" s="72">
        <v>11264</v>
      </c>
      <c r="N1107" s="57" t="s">
        <v>25</v>
      </c>
      <c r="O1107" s="58" t="s">
        <v>13</v>
      </c>
      <c r="P1107" s="12">
        <v>0</v>
      </c>
      <c r="Q1107" s="59" t="s">
        <v>448</v>
      </c>
      <c r="R1107" s="59"/>
      <c r="T1107" s="8">
        <f t="shared" si="70"/>
        <v>1</v>
      </c>
      <c r="U1107" s="17">
        <f t="shared" si="71"/>
        <v>0</v>
      </c>
      <c r="V1107" s="17"/>
      <c r="W1107" s="19" t="str">
        <f t="shared" si="69"/>
        <v>CPP_008191</v>
      </c>
      <c r="X1107" s="8">
        <f>_xlfn.COUNTIFS($L$2:$L50321,W1107)</f>
        <v>1</v>
      </c>
    </row>
    <row r="1108" spans="10:24" ht="13.5">
      <c r="J1108" s="79">
        <v>2014</v>
      </c>
      <c r="K1108" s="81" t="s">
        <v>4</v>
      </c>
      <c r="L1108" s="65" t="s">
        <v>1491</v>
      </c>
      <c r="M1108" s="24">
        <v>999</v>
      </c>
      <c r="N1108" s="52" t="s">
        <v>25</v>
      </c>
      <c r="O1108" s="33" t="s">
        <v>13</v>
      </c>
      <c r="P1108" s="12">
        <v>0</v>
      </c>
      <c r="Q1108" s="59" t="s">
        <v>1146</v>
      </c>
      <c r="R1108" s="59"/>
      <c r="T1108" s="8">
        <f t="shared" si="70"/>
        <v>1</v>
      </c>
      <c r="U1108" s="17">
        <f t="shared" si="71"/>
        <v>0</v>
      </c>
      <c r="V1108" s="17"/>
      <c r="W1108" s="19" t="str">
        <f t="shared" si="69"/>
        <v>CPP_008195</v>
      </c>
      <c r="X1108" s="8">
        <f>_xlfn.COUNTIFS($L$2:$L50322,W1108)</f>
        <v>1</v>
      </c>
    </row>
    <row r="1109" spans="10:24" ht="13.5">
      <c r="J1109" s="79">
        <v>2014</v>
      </c>
      <c r="K1109" s="81" t="s">
        <v>4</v>
      </c>
      <c r="L1109" s="65" t="s">
        <v>1473</v>
      </c>
      <c r="M1109" s="24">
        <v>999</v>
      </c>
      <c r="N1109" s="52" t="s">
        <v>25</v>
      </c>
      <c r="O1109" s="33" t="s">
        <v>13</v>
      </c>
      <c r="P1109" s="12">
        <v>0</v>
      </c>
      <c r="Q1109" s="59" t="s">
        <v>1146</v>
      </c>
      <c r="R1109" s="59"/>
      <c r="T1109" s="8">
        <f t="shared" si="70"/>
        <v>1</v>
      </c>
      <c r="U1109" s="17">
        <f t="shared" si="71"/>
        <v>0</v>
      </c>
      <c r="V1109" s="17"/>
      <c r="W1109" s="19" t="str">
        <f aca="true" t="shared" si="72" ref="W1109:W1172">L1109</f>
        <v>CPP_008196</v>
      </c>
      <c r="X1109" s="8">
        <f>_xlfn.COUNTIFS($L$2:$L50323,W1109)</f>
        <v>1</v>
      </c>
    </row>
    <row r="1110" spans="10:24" ht="13.5">
      <c r="J1110" s="79">
        <v>2014</v>
      </c>
      <c r="K1110" s="81" t="s">
        <v>4</v>
      </c>
      <c r="L1110" s="65" t="s">
        <v>1488</v>
      </c>
      <c r="M1110" s="24">
        <v>999</v>
      </c>
      <c r="N1110" s="52" t="s">
        <v>25</v>
      </c>
      <c r="O1110" s="33" t="s">
        <v>13</v>
      </c>
      <c r="P1110" s="12">
        <v>0</v>
      </c>
      <c r="Q1110" s="59" t="s">
        <v>1065</v>
      </c>
      <c r="R1110" s="59"/>
      <c r="T1110" s="8">
        <f t="shared" si="70"/>
        <v>1</v>
      </c>
      <c r="U1110" s="17">
        <f t="shared" si="71"/>
        <v>0</v>
      </c>
      <c r="V1110" s="17"/>
      <c r="W1110" s="19" t="str">
        <f t="shared" si="72"/>
        <v>CPP_008197</v>
      </c>
      <c r="X1110" s="8">
        <f>_xlfn.COUNTIFS($L$2:$L50324,W1110)</f>
        <v>1</v>
      </c>
    </row>
    <row r="1111" spans="10:24" ht="13.5">
      <c r="J1111" s="79">
        <v>2014</v>
      </c>
      <c r="K1111" s="81" t="s">
        <v>4</v>
      </c>
      <c r="L1111" s="65" t="s">
        <v>1410</v>
      </c>
      <c r="M1111" s="24">
        <v>999</v>
      </c>
      <c r="N1111" s="52" t="s">
        <v>25</v>
      </c>
      <c r="O1111" s="33" t="s">
        <v>13</v>
      </c>
      <c r="P1111" s="12">
        <v>0</v>
      </c>
      <c r="Q1111" s="59" t="s">
        <v>1146</v>
      </c>
      <c r="R1111" s="59"/>
      <c r="T1111" s="8">
        <f t="shared" si="70"/>
        <v>1</v>
      </c>
      <c r="U1111" s="17">
        <f t="shared" si="71"/>
        <v>0</v>
      </c>
      <c r="V1111" s="17"/>
      <c r="W1111" s="19" t="str">
        <f t="shared" si="72"/>
        <v>CPP_008198</v>
      </c>
      <c r="X1111" s="8">
        <f>_xlfn.COUNTIFS($L$2:$L50325,W1111)</f>
        <v>1</v>
      </c>
    </row>
    <row r="1112" spans="10:24" ht="13.5">
      <c r="J1112" s="79">
        <v>2014</v>
      </c>
      <c r="K1112" s="81" t="s">
        <v>4</v>
      </c>
      <c r="L1112" s="65" t="s">
        <v>1465</v>
      </c>
      <c r="M1112" s="24">
        <v>999</v>
      </c>
      <c r="N1112" s="52" t="s">
        <v>25</v>
      </c>
      <c r="O1112" s="33" t="s">
        <v>13</v>
      </c>
      <c r="P1112" s="12">
        <v>0</v>
      </c>
      <c r="Q1112" s="59" t="s">
        <v>498</v>
      </c>
      <c r="R1112" s="59"/>
      <c r="T1112" s="8">
        <f t="shared" si="70"/>
        <v>1</v>
      </c>
      <c r="U1112" s="17">
        <f t="shared" si="71"/>
        <v>0</v>
      </c>
      <c r="V1112" s="17"/>
      <c r="W1112" s="19" t="str">
        <f t="shared" si="72"/>
        <v>CPP_008199</v>
      </c>
      <c r="X1112" s="8">
        <f>_xlfn.COUNTIFS($L$2:$L50326,W1112)</f>
        <v>1</v>
      </c>
    </row>
    <row r="1113" spans="10:24" ht="13.5">
      <c r="J1113" s="79">
        <v>2014</v>
      </c>
      <c r="K1113" s="81" t="s">
        <v>4</v>
      </c>
      <c r="L1113" s="65" t="s">
        <v>1464</v>
      </c>
      <c r="M1113" s="24">
        <v>999</v>
      </c>
      <c r="N1113" s="52" t="s">
        <v>25</v>
      </c>
      <c r="O1113" s="33" t="s">
        <v>13</v>
      </c>
      <c r="P1113" s="12">
        <v>0</v>
      </c>
      <c r="Q1113" s="59" t="s">
        <v>498</v>
      </c>
      <c r="R1113" s="59"/>
      <c r="T1113" s="8">
        <f t="shared" si="70"/>
        <v>1</v>
      </c>
      <c r="U1113" s="17">
        <f t="shared" si="71"/>
        <v>0</v>
      </c>
      <c r="V1113" s="17"/>
      <c r="W1113" s="19" t="str">
        <f t="shared" si="72"/>
        <v>CPP_008200</v>
      </c>
      <c r="X1113" s="8">
        <f>_xlfn.COUNTIFS($L$2:$L50327,W1113)</f>
        <v>1</v>
      </c>
    </row>
    <row r="1114" spans="10:24" ht="13.5">
      <c r="J1114" s="79">
        <v>2014</v>
      </c>
      <c r="K1114" s="81" t="s">
        <v>4</v>
      </c>
      <c r="L1114" s="65" t="s">
        <v>1475</v>
      </c>
      <c r="M1114" s="24">
        <v>999</v>
      </c>
      <c r="N1114" s="52" t="s">
        <v>25</v>
      </c>
      <c r="O1114" s="33" t="s">
        <v>13</v>
      </c>
      <c r="P1114" s="12">
        <v>0</v>
      </c>
      <c r="Q1114" s="59" t="s">
        <v>498</v>
      </c>
      <c r="R1114" s="59"/>
      <c r="T1114" s="8">
        <f t="shared" si="70"/>
        <v>1</v>
      </c>
      <c r="U1114" s="17">
        <f t="shared" si="71"/>
        <v>0</v>
      </c>
      <c r="V1114" s="17"/>
      <c r="W1114" s="19" t="str">
        <f t="shared" si="72"/>
        <v>CPP_008201</v>
      </c>
      <c r="X1114" s="8">
        <f>_xlfn.COUNTIFS($L$2:$L50328,W1114)</f>
        <v>1</v>
      </c>
    </row>
    <row r="1115" spans="10:24" ht="13.5">
      <c r="J1115" s="79">
        <v>2014</v>
      </c>
      <c r="K1115" s="81" t="s">
        <v>4</v>
      </c>
      <c r="L1115" s="65" t="s">
        <v>1438</v>
      </c>
      <c r="M1115" s="24">
        <v>999</v>
      </c>
      <c r="N1115" s="52" t="s">
        <v>25</v>
      </c>
      <c r="O1115" s="33" t="s">
        <v>13</v>
      </c>
      <c r="P1115" s="12">
        <v>0</v>
      </c>
      <c r="Q1115" s="59" t="s">
        <v>498</v>
      </c>
      <c r="R1115" s="59"/>
      <c r="T1115" s="8">
        <f t="shared" si="70"/>
        <v>1</v>
      </c>
      <c r="U1115" s="17">
        <f t="shared" si="71"/>
        <v>0</v>
      </c>
      <c r="V1115" s="17"/>
      <c r="W1115" s="19" t="str">
        <f t="shared" si="72"/>
        <v>CPP_008202</v>
      </c>
      <c r="X1115" s="8">
        <f>_xlfn.COUNTIFS($L$2:$L50329,W1115)</f>
        <v>1</v>
      </c>
    </row>
    <row r="1116" spans="10:24" ht="13.5">
      <c r="J1116" s="79">
        <v>2014</v>
      </c>
      <c r="K1116" s="81" t="s">
        <v>4</v>
      </c>
      <c r="L1116" s="65" t="s">
        <v>1513</v>
      </c>
      <c r="M1116" s="24">
        <v>999</v>
      </c>
      <c r="N1116" s="52" t="s">
        <v>25</v>
      </c>
      <c r="O1116" s="33" t="s">
        <v>13</v>
      </c>
      <c r="P1116" s="12">
        <v>0</v>
      </c>
      <c r="Q1116" s="59" t="s">
        <v>498</v>
      </c>
      <c r="R1116" s="59"/>
      <c r="T1116" s="8">
        <f t="shared" si="70"/>
        <v>1</v>
      </c>
      <c r="U1116" s="17">
        <f t="shared" si="71"/>
        <v>0</v>
      </c>
      <c r="V1116" s="17"/>
      <c r="W1116" s="19" t="str">
        <f t="shared" si="72"/>
        <v>CPP_008203</v>
      </c>
      <c r="X1116" s="8">
        <f>_xlfn.COUNTIFS($L$2:$L50330,W1116)</f>
        <v>1</v>
      </c>
    </row>
    <row r="1117" spans="10:24" ht="13.5">
      <c r="J1117" s="76">
        <v>2014</v>
      </c>
      <c r="K1117" s="84" t="s">
        <v>4</v>
      </c>
      <c r="L1117" s="94" t="s">
        <v>496</v>
      </c>
      <c r="M1117" s="60" t="s">
        <v>497</v>
      </c>
      <c r="N1117" s="59" t="s">
        <v>25</v>
      </c>
      <c r="O1117" s="64" t="s">
        <v>13</v>
      </c>
      <c r="P1117" s="59">
        <v>0</v>
      </c>
      <c r="Q1117" s="59" t="s">
        <v>498</v>
      </c>
      <c r="R1117" s="59"/>
      <c r="T1117" s="8">
        <f t="shared" si="70"/>
        <v>1</v>
      </c>
      <c r="U1117" s="17">
        <f t="shared" si="71"/>
        <v>0</v>
      </c>
      <c r="V1117" s="17"/>
      <c r="W1117" s="19" t="str">
        <f t="shared" si="72"/>
        <v>CPP_008204</v>
      </c>
      <c r="X1117" s="8">
        <f>_xlfn.COUNTIFS($L$2:$L50331,W1117)</f>
        <v>1</v>
      </c>
    </row>
    <row r="1118" spans="10:24" ht="13.5">
      <c r="J1118" s="79">
        <v>2014</v>
      </c>
      <c r="K1118" s="81" t="s">
        <v>4</v>
      </c>
      <c r="L1118" s="65" t="s">
        <v>1529</v>
      </c>
      <c r="M1118" s="24">
        <v>999</v>
      </c>
      <c r="N1118" s="52" t="s">
        <v>25</v>
      </c>
      <c r="O1118" s="33" t="s">
        <v>13</v>
      </c>
      <c r="P1118" s="12">
        <v>0</v>
      </c>
      <c r="Q1118" s="59" t="s">
        <v>1065</v>
      </c>
      <c r="R1118" s="59"/>
      <c r="T1118" s="8">
        <f t="shared" si="70"/>
        <v>1</v>
      </c>
      <c r="U1118" s="17">
        <f t="shared" si="71"/>
        <v>0</v>
      </c>
      <c r="V1118" s="17"/>
      <c r="W1118" s="19" t="str">
        <f t="shared" si="72"/>
        <v>CPP_008205</v>
      </c>
      <c r="X1118" s="8">
        <f>_xlfn.COUNTIFS($L$2:$L50332,W1118)</f>
        <v>1</v>
      </c>
    </row>
    <row r="1119" spans="10:24" ht="13.5">
      <c r="J1119" s="79">
        <v>2014</v>
      </c>
      <c r="K1119" s="81" t="s">
        <v>4</v>
      </c>
      <c r="L1119" s="65" t="s">
        <v>1413</v>
      </c>
      <c r="M1119" s="24">
        <v>999</v>
      </c>
      <c r="N1119" s="52" t="s">
        <v>25</v>
      </c>
      <c r="O1119" s="33" t="s">
        <v>13</v>
      </c>
      <c r="P1119" s="12">
        <v>0</v>
      </c>
      <c r="Q1119" s="59" t="s">
        <v>498</v>
      </c>
      <c r="R1119" s="59"/>
      <c r="T1119" s="8">
        <f t="shared" si="70"/>
        <v>1</v>
      </c>
      <c r="U1119" s="17">
        <f t="shared" si="71"/>
        <v>0</v>
      </c>
      <c r="V1119" s="17"/>
      <c r="W1119" s="19" t="str">
        <f t="shared" si="72"/>
        <v>CPP_008206</v>
      </c>
      <c r="X1119" s="8">
        <f>_xlfn.COUNTIFS($L$2:$L50333,W1119)</f>
        <v>1</v>
      </c>
    </row>
    <row r="1120" spans="10:24" ht="13.5">
      <c r="J1120" s="78">
        <v>2014</v>
      </c>
      <c r="K1120" s="81" t="s">
        <v>4</v>
      </c>
      <c r="L1120" s="65" t="s">
        <v>1312</v>
      </c>
      <c r="M1120" s="24">
        <v>999</v>
      </c>
      <c r="N1120" s="52" t="s">
        <v>25</v>
      </c>
      <c r="O1120" s="33" t="s">
        <v>13</v>
      </c>
      <c r="P1120" s="12">
        <v>0</v>
      </c>
      <c r="Q1120" s="59" t="s">
        <v>430</v>
      </c>
      <c r="R1120" s="59"/>
      <c r="T1120" s="8">
        <f t="shared" si="70"/>
        <v>1</v>
      </c>
      <c r="U1120" s="17">
        <f t="shared" si="71"/>
        <v>0</v>
      </c>
      <c r="V1120" s="17"/>
      <c r="W1120" s="19" t="str">
        <f t="shared" si="72"/>
        <v>CPP_008207</v>
      </c>
      <c r="X1120" s="8">
        <f>_xlfn.COUNTIFS($L$2:$L50334,W1120)</f>
        <v>1</v>
      </c>
    </row>
    <row r="1121" spans="10:24" ht="13.5">
      <c r="J1121" s="79">
        <v>2014</v>
      </c>
      <c r="K1121" s="81" t="s">
        <v>4</v>
      </c>
      <c r="L1121" s="65" t="s">
        <v>1509</v>
      </c>
      <c r="M1121" s="24">
        <v>999</v>
      </c>
      <c r="N1121" s="52" t="s">
        <v>25</v>
      </c>
      <c r="O1121" s="33" t="s">
        <v>13</v>
      </c>
      <c r="P1121" s="12">
        <v>0</v>
      </c>
      <c r="Q1121" s="59" t="s">
        <v>683</v>
      </c>
      <c r="R1121" s="59"/>
      <c r="T1121" s="8">
        <f t="shared" si="70"/>
        <v>1</v>
      </c>
      <c r="U1121" s="17">
        <f t="shared" si="71"/>
        <v>0</v>
      </c>
      <c r="V1121" s="17"/>
      <c r="W1121" s="19" t="str">
        <f t="shared" si="72"/>
        <v>CPP_008208</v>
      </c>
      <c r="X1121" s="8">
        <f>_xlfn.COUNTIFS($L$2:$L50335,W1121)</f>
        <v>1</v>
      </c>
    </row>
    <row r="1122" spans="10:24" ht="13.5">
      <c r="J1122" s="79">
        <v>2014</v>
      </c>
      <c r="K1122" s="81" t="s">
        <v>4</v>
      </c>
      <c r="L1122" s="65" t="s">
        <v>1507</v>
      </c>
      <c r="M1122" s="24">
        <v>999</v>
      </c>
      <c r="N1122" s="52" t="s">
        <v>25</v>
      </c>
      <c r="O1122" s="33" t="s">
        <v>13</v>
      </c>
      <c r="P1122" s="12">
        <v>0</v>
      </c>
      <c r="Q1122" s="59" t="s">
        <v>1385</v>
      </c>
      <c r="R1122" s="59"/>
      <c r="T1122" s="8">
        <f t="shared" si="70"/>
        <v>1</v>
      </c>
      <c r="U1122" s="17">
        <f t="shared" si="71"/>
        <v>0</v>
      </c>
      <c r="V1122" s="17"/>
      <c r="W1122" s="19" t="str">
        <f t="shared" si="72"/>
        <v>CPP_008209</v>
      </c>
      <c r="X1122" s="8">
        <f>_xlfn.COUNTIFS($L$2:$L50336,W1122)</f>
        <v>1</v>
      </c>
    </row>
    <row r="1123" spans="10:24" ht="13.5">
      <c r="J1123" s="79">
        <v>2014</v>
      </c>
      <c r="K1123" s="81" t="s">
        <v>4</v>
      </c>
      <c r="L1123" s="65" t="s">
        <v>1538</v>
      </c>
      <c r="M1123" s="24">
        <v>999</v>
      </c>
      <c r="N1123" s="52" t="s">
        <v>25</v>
      </c>
      <c r="O1123" s="33" t="s">
        <v>13</v>
      </c>
      <c r="P1123" s="12">
        <v>0</v>
      </c>
      <c r="Q1123" s="59" t="s">
        <v>1065</v>
      </c>
      <c r="R1123" s="59"/>
      <c r="T1123" s="8">
        <f t="shared" si="70"/>
        <v>1</v>
      </c>
      <c r="U1123" s="17">
        <f t="shared" si="71"/>
        <v>0</v>
      </c>
      <c r="V1123" s="17"/>
      <c r="W1123" s="19" t="str">
        <f t="shared" si="72"/>
        <v>CPP_008210</v>
      </c>
      <c r="X1123" s="8">
        <f>_xlfn.COUNTIFS($L$2:$L50337,W1123)</f>
        <v>1</v>
      </c>
    </row>
    <row r="1124" spans="10:24" ht="13.5">
      <c r="J1124" s="79">
        <v>2014</v>
      </c>
      <c r="K1124" s="81" t="s">
        <v>4</v>
      </c>
      <c r="L1124" s="65" t="s">
        <v>1541</v>
      </c>
      <c r="M1124" s="24">
        <v>999</v>
      </c>
      <c r="N1124" s="52" t="s">
        <v>25</v>
      </c>
      <c r="O1124" s="33" t="s">
        <v>13</v>
      </c>
      <c r="P1124" s="12">
        <v>0</v>
      </c>
      <c r="Q1124" s="59" t="s">
        <v>1170</v>
      </c>
      <c r="R1124" s="59"/>
      <c r="T1124" s="8">
        <f t="shared" si="70"/>
        <v>1</v>
      </c>
      <c r="U1124" s="17">
        <f t="shared" si="71"/>
        <v>0</v>
      </c>
      <c r="V1124" s="17"/>
      <c r="W1124" s="19" t="str">
        <f t="shared" si="72"/>
        <v>CPP_008211</v>
      </c>
      <c r="X1124" s="8">
        <f>_xlfn.COUNTIFS($L$2:$L50338,W1124)</f>
        <v>1</v>
      </c>
    </row>
    <row r="1125" spans="10:24" ht="13.5">
      <c r="J1125" s="79">
        <v>2014</v>
      </c>
      <c r="K1125" s="81" t="s">
        <v>4</v>
      </c>
      <c r="L1125" s="65" t="s">
        <v>1512</v>
      </c>
      <c r="M1125" s="24">
        <v>999</v>
      </c>
      <c r="N1125" s="52" t="s">
        <v>25</v>
      </c>
      <c r="O1125" s="33" t="s">
        <v>13</v>
      </c>
      <c r="P1125" s="12">
        <v>0</v>
      </c>
      <c r="Q1125" s="59" t="s">
        <v>1170</v>
      </c>
      <c r="R1125" s="59"/>
      <c r="T1125" s="8">
        <f t="shared" si="70"/>
        <v>1</v>
      </c>
      <c r="U1125" s="17">
        <f t="shared" si="71"/>
        <v>0</v>
      </c>
      <c r="V1125" s="17"/>
      <c r="W1125" s="19" t="str">
        <f t="shared" si="72"/>
        <v>CPP_008212</v>
      </c>
      <c r="X1125" s="8">
        <f>_xlfn.COUNTIFS($L$2:$L50339,W1125)</f>
        <v>1</v>
      </c>
    </row>
    <row r="1126" spans="10:24" ht="13.5">
      <c r="J1126" s="79">
        <v>2014</v>
      </c>
      <c r="K1126" s="81" t="s">
        <v>4</v>
      </c>
      <c r="L1126" s="65" t="s">
        <v>1492</v>
      </c>
      <c r="M1126" s="24">
        <v>999</v>
      </c>
      <c r="N1126" s="52" t="s">
        <v>25</v>
      </c>
      <c r="O1126" s="33" t="s">
        <v>13</v>
      </c>
      <c r="P1126" s="12">
        <v>0</v>
      </c>
      <c r="Q1126" s="59" t="s">
        <v>1170</v>
      </c>
      <c r="R1126" s="59"/>
      <c r="T1126" s="8">
        <f t="shared" si="70"/>
        <v>1</v>
      </c>
      <c r="U1126" s="17">
        <f t="shared" si="71"/>
        <v>0</v>
      </c>
      <c r="V1126" s="17"/>
      <c r="W1126" s="19" t="str">
        <f t="shared" si="72"/>
        <v>CPP_008216</v>
      </c>
      <c r="X1126" s="8">
        <f>_xlfn.COUNTIFS($L$2:$L50340,W1126)</f>
        <v>1</v>
      </c>
    </row>
    <row r="1127" spans="10:24" ht="13.5">
      <c r="J1127" s="79">
        <v>2014</v>
      </c>
      <c r="K1127" s="81" t="s">
        <v>4</v>
      </c>
      <c r="L1127" s="65" t="s">
        <v>1380</v>
      </c>
      <c r="M1127" s="24">
        <v>999</v>
      </c>
      <c r="N1127" s="52" t="s">
        <v>25</v>
      </c>
      <c r="O1127" s="33" t="s">
        <v>13</v>
      </c>
      <c r="P1127" s="12">
        <v>0</v>
      </c>
      <c r="Q1127" s="59" t="s">
        <v>430</v>
      </c>
      <c r="R1127" s="59"/>
      <c r="T1127" s="8">
        <f t="shared" si="70"/>
        <v>1</v>
      </c>
      <c r="U1127" s="17">
        <f t="shared" si="71"/>
        <v>0</v>
      </c>
      <c r="V1127" s="17"/>
      <c r="W1127" s="19" t="str">
        <f t="shared" si="72"/>
        <v>CPP_008218</v>
      </c>
      <c r="X1127" s="8">
        <f>_xlfn.COUNTIFS($L$2:$L50341,W1127)</f>
        <v>1</v>
      </c>
    </row>
    <row r="1128" spans="10:24" ht="13.5">
      <c r="J1128" s="79">
        <v>2014</v>
      </c>
      <c r="K1128" s="81" t="s">
        <v>4</v>
      </c>
      <c r="L1128" s="65" t="s">
        <v>1356</v>
      </c>
      <c r="M1128" s="24">
        <v>999</v>
      </c>
      <c r="N1128" s="52" t="s">
        <v>25</v>
      </c>
      <c r="O1128" s="33" t="s">
        <v>13</v>
      </c>
      <c r="P1128" s="12">
        <v>0</v>
      </c>
      <c r="Q1128" s="59" t="s">
        <v>1317</v>
      </c>
      <c r="R1128" s="59"/>
      <c r="T1128" s="8">
        <f t="shared" si="70"/>
        <v>1</v>
      </c>
      <c r="U1128" s="17">
        <f t="shared" si="71"/>
        <v>0</v>
      </c>
      <c r="V1128" s="17"/>
      <c r="W1128" s="19" t="str">
        <f t="shared" si="72"/>
        <v>CPP_008219</v>
      </c>
      <c r="X1128" s="8">
        <f>_xlfn.COUNTIFS($L$2:$L50342,W1128)</f>
        <v>1</v>
      </c>
    </row>
    <row r="1129" spans="10:24" ht="13.5">
      <c r="J1129" s="78">
        <v>2014</v>
      </c>
      <c r="K1129" s="81" t="s">
        <v>4</v>
      </c>
      <c r="L1129" s="65" t="s">
        <v>1328</v>
      </c>
      <c r="M1129" s="24">
        <v>999</v>
      </c>
      <c r="N1129" s="52" t="s">
        <v>25</v>
      </c>
      <c r="O1129" s="33" t="s">
        <v>13</v>
      </c>
      <c r="P1129" s="12">
        <v>0</v>
      </c>
      <c r="Q1129" s="59" t="s">
        <v>1029</v>
      </c>
      <c r="R1129" s="59"/>
      <c r="T1129" s="8">
        <f t="shared" si="70"/>
        <v>1</v>
      </c>
      <c r="U1129" s="17">
        <f t="shared" si="71"/>
        <v>0</v>
      </c>
      <c r="V1129" s="17"/>
      <c r="W1129" s="19" t="str">
        <f t="shared" si="72"/>
        <v>CPP_008220</v>
      </c>
      <c r="X1129" s="8">
        <f>_xlfn.COUNTIFS($L$2:$L50343,W1129)</f>
        <v>1</v>
      </c>
    </row>
    <row r="1130" spans="10:24" ht="13.5">
      <c r="J1130" s="79">
        <v>2014</v>
      </c>
      <c r="K1130" s="81" t="s">
        <v>4</v>
      </c>
      <c r="L1130" s="65" t="s">
        <v>1457</v>
      </c>
      <c r="M1130" s="24">
        <v>999</v>
      </c>
      <c r="N1130" s="52" t="s">
        <v>25</v>
      </c>
      <c r="O1130" s="33" t="s">
        <v>13</v>
      </c>
      <c r="P1130" s="12">
        <v>0</v>
      </c>
      <c r="Q1130" s="59" t="s">
        <v>1065</v>
      </c>
      <c r="R1130" s="59"/>
      <c r="T1130" s="8">
        <f t="shared" si="70"/>
        <v>1</v>
      </c>
      <c r="U1130" s="17">
        <f t="shared" si="71"/>
        <v>0</v>
      </c>
      <c r="V1130" s="17"/>
      <c r="W1130" s="19" t="str">
        <f t="shared" si="72"/>
        <v>CPP_008221</v>
      </c>
      <c r="X1130" s="8">
        <f>_xlfn.COUNTIFS($L$2:$L50344,W1130)</f>
        <v>1</v>
      </c>
    </row>
    <row r="1131" spans="10:24" ht="13.5">
      <c r="J1131" s="79">
        <v>2014</v>
      </c>
      <c r="K1131" s="81" t="s">
        <v>4</v>
      </c>
      <c r="L1131" s="65" t="s">
        <v>1353</v>
      </c>
      <c r="M1131" s="24">
        <v>999</v>
      </c>
      <c r="N1131" s="52" t="s">
        <v>25</v>
      </c>
      <c r="O1131" s="33" t="s">
        <v>13</v>
      </c>
      <c r="P1131" s="12">
        <v>0</v>
      </c>
      <c r="Q1131" s="59" t="s">
        <v>493</v>
      </c>
      <c r="R1131" s="59"/>
      <c r="T1131" s="8">
        <f t="shared" si="70"/>
        <v>1</v>
      </c>
      <c r="U1131" s="17">
        <f t="shared" si="71"/>
        <v>0</v>
      </c>
      <c r="V1131" s="17"/>
      <c r="W1131" s="19" t="str">
        <f t="shared" si="72"/>
        <v>CPP_008222</v>
      </c>
      <c r="X1131" s="8">
        <f>_xlfn.COUNTIFS($L$2:$L50345,W1131)</f>
        <v>1</v>
      </c>
    </row>
    <row r="1132" spans="10:24" ht="13.5">
      <c r="J1132" s="79">
        <v>2014</v>
      </c>
      <c r="K1132" s="81" t="s">
        <v>4</v>
      </c>
      <c r="L1132" s="65" t="s">
        <v>1357</v>
      </c>
      <c r="M1132" s="24">
        <v>999</v>
      </c>
      <c r="N1132" s="52" t="s">
        <v>25</v>
      </c>
      <c r="O1132" s="33" t="s">
        <v>13</v>
      </c>
      <c r="P1132" s="12">
        <v>0</v>
      </c>
      <c r="Q1132" s="59" t="s">
        <v>1029</v>
      </c>
      <c r="R1132" s="59"/>
      <c r="T1132" s="8">
        <f t="shared" si="70"/>
        <v>1</v>
      </c>
      <c r="U1132" s="17">
        <f t="shared" si="71"/>
        <v>0</v>
      </c>
      <c r="V1132" s="17"/>
      <c r="W1132" s="19" t="str">
        <f t="shared" si="72"/>
        <v>CPP_008223</v>
      </c>
      <c r="X1132" s="8">
        <f>_xlfn.COUNTIFS($L$2:$L50346,W1132)</f>
        <v>1</v>
      </c>
    </row>
    <row r="1133" spans="10:24" ht="13.5">
      <c r="J1133" s="75">
        <v>2014</v>
      </c>
      <c r="K1133" s="19" t="s">
        <v>4</v>
      </c>
      <c r="L1133" s="86" t="s">
        <v>536</v>
      </c>
      <c r="M1133" s="24">
        <v>9112</v>
      </c>
      <c r="N1133" s="13" t="s">
        <v>25</v>
      </c>
      <c r="O1133" s="54" t="s">
        <v>13</v>
      </c>
      <c r="P1133" s="12">
        <v>0</v>
      </c>
      <c r="Q1133" s="59" t="s">
        <v>537</v>
      </c>
      <c r="R1133" s="59"/>
      <c r="T1133" s="8">
        <f t="shared" si="70"/>
        <v>1</v>
      </c>
      <c r="U1133" s="17">
        <f t="shared" si="71"/>
        <v>0</v>
      </c>
      <c r="V1133" s="17"/>
      <c r="W1133" s="19" t="str">
        <f t="shared" si="72"/>
        <v>CPP_008224</v>
      </c>
      <c r="X1133" s="8">
        <f>_xlfn.COUNTIFS($L$2:$L50347,W1133)</f>
        <v>1</v>
      </c>
    </row>
    <row r="1134" spans="10:24" ht="13.5">
      <c r="J1134" s="79">
        <v>2014</v>
      </c>
      <c r="K1134" s="81" t="s">
        <v>4</v>
      </c>
      <c r="L1134" s="65" t="s">
        <v>1553</v>
      </c>
      <c r="M1134" s="24">
        <v>999</v>
      </c>
      <c r="N1134" s="52" t="s">
        <v>25</v>
      </c>
      <c r="O1134" s="33" t="s">
        <v>13</v>
      </c>
      <c r="P1134" s="12">
        <v>0</v>
      </c>
      <c r="Q1134" s="59" t="s">
        <v>969</v>
      </c>
      <c r="R1134" s="59"/>
      <c r="T1134" s="8">
        <f t="shared" si="70"/>
        <v>1</v>
      </c>
      <c r="U1134" s="17">
        <f t="shared" si="71"/>
        <v>0</v>
      </c>
      <c r="V1134" s="17"/>
      <c r="W1134" s="19" t="str">
        <f t="shared" si="72"/>
        <v>CPP_008225</v>
      </c>
      <c r="X1134" s="8">
        <f>_xlfn.COUNTIFS($L$2:$L50348,W1134)</f>
        <v>1</v>
      </c>
    </row>
    <row r="1135" spans="10:24" ht="13.5">
      <c r="J1135" s="79">
        <v>2014</v>
      </c>
      <c r="K1135" s="81" t="s">
        <v>4</v>
      </c>
      <c r="L1135" s="65" t="s">
        <v>1382</v>
      </c>
      <c r="M1135" s="24">
        <v>999</v>
      </c>
      <c r="N1135" s="52" t="s">
        <v>25</v>
      </c>
      <c r="O1135" s="33" t="s">
        <v>13</v>
      </c>
      <c r="P1135" s="12">
        <v>0</v>
      </c>
      <c r="Q1135" s="59" t="s">
        <v>1383</v>
      </c>
      <c r="R1135" s="59"/>
      <c r="T1135" s="8">
        <f t="shared" si="70"/>
        <v>1</v>
      </c>
      <c r="U1135" s="17">
        <f t="shared" si="71"/>
        <v>0</v>
      </c>
      <c r="V1135" s="17"/>
      <c r="W1135" s="19" t="str">
        <f t="shared" si="72"/>
        <v>CPP_008226</v>
      </c>
      <c r="X1135" s="8">
        <f>_xlfn.COUNTIFS($L$2:$L50349,W1135)</f>
        <v>1</v>
      </c>
    </row>
    <row r="1136" spans="10:24" ht="13.5">
      <c r="J1136" s="79">
        <v>2014</v>
      </c>
      <c r="K1136" s="81" t="s">
        <v>4</v>
      </c>
      <c r="L1136" s="65" t="s">
        <v>1476</v>
      </c>
      <c r="M1136" s="24">
        <v>999</v>
      </c>
      <c r="N1136" s="52" t="s">
        <v>25</v>
      </c>
      <c r="O1136" s="33" t="s">
        <v>13</v>
      </c>
      <c r="P1136" s="12">
        <v>0</v>
      </c>
      <c r="Q1136" s="59" t="s">
        <v>1383</v>
      </c>
      <c r="R1136" s="59"/>
      <c r="T1136" s="8">
        <f t="shared" si="70"/>
        <v>1</v>
      </c>
      <c r="U1136" s="17">
        <f t="shared" si="71"/>
        <v>0</v>
      </c>
      <c r="V1136" s="17"/>
      <c r="W1136" s="19" t="str">
        <f t="shared" si="72"/>
        <v>CPP_008227</v>
      </c>
      <c r="X1136" s="8">
        <f>_xlfn.COUNTIFS($L$2:$L50350,W1136)</f>
        <v>1</v>
      </c>
    </row>
    <row r="1137" spans="10:24" ht="13.5">
      <c r="J1137" s="79">
        <v>2014</v>
      </c>
      <c r="K1137" s="81" t="s">
        <v>4</v>
      </c>
      <c r="L1137" s="65" t="s">
        <v>1427</v>
      </c>
      <c r="M1137" s="24">
        <v>999</v>
      </c>
      <c r="N1137" s="52" t="s">
        <v>25</v>
      </c>
      <c r="O1137" s="33" t="s">
        <v>13</v>
      </c>
      <c r="P1137" s="12">
        <v>0</v>
      </c>
      <c r="Q1137" s="59" t="s">
        <v>1075</v>
      </c>
      <c r="R1137" s="59"/>
      <c r="T1137" s="8">
        <f t="shared" si="70"/>
        <v>1</v>
      </c>
      <c r="U1137" s="17">
        <f t="shared" si="71"/>
        <v>0</v>
      </c>
      <c r="V1137" s="17"/>
      <c r="W1137" s="19" t="str">
        <f t="shared" si="72"/>
        <v>CPP_008228</v>
      </c>
      <c r="X1137" s="8">
        <f>_xlfn.COUNTIFS($L$2:$L50351,W1137)</f>
        <v>1</v>
      </c>
    </row>
    <row r="1138" spans="10:24" ht="13.5">
      <c r="J1138" s="79">
        <v>2014</v>
      </c>
      <c r="K1138" s="81" t="s">
        <v>4</v>
      </c>
      <c r="L1138" s="65" t="s">
        <v>1520</v>
      </c>
      <c r="M1138" s="24">
        <v>999</v>
      </c>
      <c r="N1138" s="52" t="s">
        <v>25</v>
      </c>
      <c r="O1138" s="33" t="s">
        <v>13</v>
      </c>
      <c r="P1138" s="12">
        <v>0</v>
      </c>
      <c r="Q1138" s="59" t="s">
        <v>1419</v>
      </c>
      <c r="R1138" s="59"/>
      <c r="T1138" s="8">
        <f t="shared" si="70"/>
        <v>1</v>
      </c>
      <c r="U1138" s="17">
        <f t="shared" si="71"/>
        <v>0</v>
      </c>
      <c r="V1138" s="17"/>
      <c r="W1138" s="19" t="str">
        <f t="shared" si="72"/>
        <v>CPP_008229</v>
      </c>
      <c r="X1138" s="8">
        <f>_xlfn.COUNTIFS($L$2:$L50352,W1138)</f>
        <v>1</v>
      </c>
    </row>
    <row r="1139" spans="10:24" ht="13.5">
      <c r="J1139" s="78">
        <v>2014</v>
      </c>
      <c r="K1139" s="81" t="s">
        <v>4</v>
      </c>
      <c r="L1139" s="65" t="s">
        <v>1334</v>
      </c>
      <c r="M1139" s="24">
        <v>999</v>
      </c>
      <c r="N1139" s="52" t="s">
        <v>25</v>
      </c>
      <c r="O1139" s="33" t="s">
        <v>13</v>
      </c>
      <c r="P1139" s="12">
        <v>0</v>
      </c>
      <c r="Q1139" s="59" t="s">
        <v>1335</v>
      </c>
      <c r="R1139" s="59"/>
      <c r="T1139" s="8">
        <f t="shared" si="70"/>
        <v>1</v>
      </c>
      <c r="U1139" s="17">
        <f t="shared" si="71"/>
        <v>0</v>
      </c>
      <c r="V1139" s="17"/>
      <c r="W1139" s="19" t="str">
        <f t="shared" si="72"/>
        <v>CPP_008230</v>
      </c>
      <c r="X1139" s="8">
        <f>_xlfn.COUNTIFS($L$2:$L50353,W1139)</f>
        <v>1</v>
      </c>
    </row>
    <row r="1140" spans="10:24" ht="13.5">
      <c r="J1140" s="79">
        <v>2014</v>
      </c>
      <c r="K1140" s="81" t="s">
        <v>4</v>
      </c>
      <c r="L1140" s="65" t="s">
        <v>1436</v>
      </c>
      <c r="M1140" s="24">
        <v>999</v>
      </c>
      <c r="N1140" s="52" t="s">
        <v>25</v>
      </c>
      <c r="O1140" s="33" t="s">
        <v>13</v>
      </c>
      <c r="P1140" s="12">
        <v>0</v>
      </c>
      <c r="Q1140" s="59" t="s">
        <v>1146</v>
      </c>
      <c r="R1140" s="59"/>
      <c r="T1140" s="8">
        <f t="shared" si="70"/>
        <v>1</v>
      </c>
      <c r="U1140" s="17">
        <f t="shared" si="71"/>
        <v>0</v>
      </c>
      <c r="V1140" s="17"/>
      <c r="W1140" s="19" t="str">
        <f t="shared" si="72"/>
        <v>CPP_008231</v>
      </c>
      <c r="X1140" s="8">
        <f>_xlfn.COUNTIFS($L$2:$L50354,W1140)</f>
        <v>1</v>
      </c>
    </row>
    <row r="1141" spans="10:24" ht="13.5">
      <c r="J1141" s="79">
        <v>2014</v>
      </c>
      <c r="K1141" s="81" t="s">
        <v>4</v>
      </c>
      <c r="L1141" s="65" t="s">
        <v>1350</v>
      </c>
      <c r="M1141" s="24">
        <v>999</v>
      </c>
      <c r="N1141" s="52" t="s">
        <v>25</v>
      </c>
      <c r="O1141" s="33" t="s">
        <v>13</v>
      </c>
      <c r="P1141" s="12">
        <v>0</v>
      </c>
      <c r="Q1141" s="59" t="s">
        <v>537</v>
      </c>
      <c r="R1141" s="59"/>
      <c r="T1141" s="8">
        <f t="shared" si="70"/>
        <v>1</v>
      </c>
      <c r="U1141" s="17">
        <f t="shared" si="71"/>
        <v>0</v>
      </c>
      <c r="V1141" s="17"/>
      <c r="W1141" s="19" t="str">
        <f t="shared" si="72"/>
        <v>CPP_008232</v>
      </c>
      <c r="X1141" s="8">
        <f>_xlfn.COUNTIFS($L$2:$L50355,W1141)</f>
        <v>1</v>
      </c>
    </row>
    <row r="1142" spans="10:24" ht="13.5">
      <c r="J1142" s="79">
        <v>2014</v>
      </c>
      <c r="K1142" s="81" t="s">
        <v>4</v>
      </c>
      <c r="L1142" s="65" t="s">
        <v>1428</v>
      </c>
      <c r="M1142" s="24">
        <v>999</v>
      </c>
      <c r="N1142" s="52" t="s">
        <v>25</v>
      </c>
      <c r="O1142" s="33" t="s">
        <v>13</v>
      </c>
      <c r="P1142" s="12">
        <v>0</v>
      </c>
      <c r="Q1142" s="59" t="s">
        <v>1429</v>
      </c>
      <c r="R1142" s="59"/>
      <c r="T1142" s="8">
        <f t="shared" si="70"/>
        <v>1</v>
      </c>
      <c r="U1142" s="17">
        <f t="shared" si="71"/>
        <v>0</v>
      </c>
      <c r="V1142" s="17"/>
      <c r="W1142" s="19" t="str">
        <f t="shared" si="72"/>
        <v>CPP_008233</v>
      </c>
      <c r="X1142" s="8">
        <f>_xlfn.COUNTIFS($L$2:$L50356,W1142)</f>
        <v>1</v>
      </c>
    </row>
    <row r="1143" spans="10:24" ht="13.5">
      <c r="J1143" s="79">
        <v>2014</v>
      </c>
      <c r="K1143" s="81" t="s">
        <v>4</v>
      </c>
      <c r="L1143" s="65" t="s">
        <v>1546</v>
      </c>
      <c r="M1143" s="24">
        <v>999</v>
      </c>
      <c r="N1143" s="52" t="s">
        <v>25</v>
      </c>
      <c r="O1143" s="33" t="s">
        <v>13</v>
      </c>
      <c r="P1143" s="12">
        <v>0</v>
      </c>
      <c r="Q1143" s="59" t="s">
        <v>1419</v>
      </c>
      <c r="R1143" s="59"/>
      <c r="T1143" s="8">
        <f t="shared" si="70"/>
        <v>1</v>
      </c>
      <c r="U1143" s="17">
        <f t="shared" si="71"/>
        <v>0</v>
      </c>
      <c r="V1143" s="17"/>
      <c r="W1143" s="19" t="str">
        <f t="shared" si="72"/>
        <v>CPP_008234</v>
      </c>
      <c r="X1143" s="8">
        <f>_xlfn.COUNTIFS($L$2:$L50357,W1143)</f>
        <v>1</v>
      </c>
    </row>
    <row r="1144" spans="10:24" ht="13.5">
      <c r="J1144" s="79">
        <v>2014</v>
      </c>
      <c r="K1144" s="81" t="s">
        <v>4</v>
      </c>
      <c r="L1144" s="65" t="s">
        <v>1449</v>
      </c>
      <c r="M1144" s="24">
        <v>999</v>
      </c>
      <c r="N1144" s="52" t="s">
        <v>25</v>
      </c>
      <c r="O1144" s="33" t="s">
        <v>13</v>
      </c>
      <c r="P1144" s="12">
        <v>0</v>
      </c>
      <c r="Q1144" s="59" t="s">
        <v>1450</v>
      </c>
      <c r="R1144" s="59"/>
      <c r="T1144" s="8">
        <f t="shared" si="70"/>
        <v>1</v>
      </c>
      <c r="U1144" s="17">
        <f t="shared" si="71"/>
        <v>0</v>
      </c>
      <c r="V1144" s="17"/>
      <c r="W1144" s="19" t="str">
        <f t="shared" si="72"/>
        <v>CPP_008235</v>
      </c>
      <c r="X1144" s="8">
        <f>_xlfn.COUNTIFS($L$2:$L50358,W1144)</f>
        <v>1</v>
      </c>
    </row>
    <row r="1145" spans="10:24" ht="13.5">
      <c r="J1145" s="79">
        <v>2014</v>
      </c>
      <c r="K1145" s="81" t="s">
        <v>4</v>
      </c>
      <c r="L1145" s="65" t="s">
        <v>1351</v>
      </c>
      <c r="M1145" s="24">
        <v>999</v>
      </c>
      <c r="N1145" s="52" t="s">
        <v>25</v>
      </c>
      <c r="O1145" s="33" t="s">
        <v>13</v>
      </c>
      <c r="P1145" s="12">
        <v>0</v>
      </c>
      <c r="Q1145" s="59" t="s">
        <v>537</v>
      </c>
      <c r="R1145" s="59"/>
      <c r="T1145" s="8">
        <f t="shared" si="70"/>
        <v>1</v>
      </c>
      <c r="U1145" s="17">
        <f t="shared" si="71"/>
        <v>0</v>
      </c>
      <c r="V1145" s="17"/>
      <c r="W1145" s="19" t="str">
        <f t="shared" si="72"/>
        <v>CPP_008236</v>
      </c>
      <c r="X1145" s="8">
        <f>_xlfn.COUNTIFS($L$2:$L50359,W1145)</f>
        <v>1</v>
      </c>
    </row>
    <row r="1146" spans="10:24" ht="13.5">
      <c r="J1146" s="79">
        <v>2014</v>
      </c>
      <c r="K1146" s="81" t="s">
        <v>4</v>
      </c>
      <c r="L1146" s="65" t="s">
        <v>1381</v>
      </c>
      <c r="M1146" s="24">
        <v>999</v>
      </c>
      <c r="N1146" s="52" t="s">
        <v>25</v>
      </c>
      <c r="O1146" s="33" t="s">
        <v>13</v>
      </c>
      <c r="P1146" s="12">
        <v>0</v>
      </c>
      <c r="Q1146" s="59" t="s">
        <v>537</v>
      </c>
      <c r="R1146" s="59"/>
      <c r="T1146" s="8">
        <f t="shared" si="70"/>
        <v>1</v>
      </c>
      <c r="U1146" s="17">
        <f t="shared" si="71"/>
        <v>0</v>
      </c>
      <c r="V1146" s="17"/>
      <c r="W1146" s="19" t="str">
        <f t="shared" si="72"/>
        <v>CPP_008237</v>
      </c>
      <c r="X1146" s="8">
        <f>_xlfn.COUNTIFS($L$2:$L50360,W1146)</f>
        <v>1</v>
      </c>
    </row>
    <row r="1147" spans="10:24" ht="13.5">
      <c r="J1147" s="79">
        <v>2014</v>
      </c>
      <c r="K1147" s="81" t="s">
        <v>4</v>
      </c>
      <c r="L1147" s="65" t="s">
        <v>1363</v>
      </c>
      <c r="M1147" s="24">
        <v>999</v>
      </c>
      <c r="N1147" s="52" t="s">
        <v>25</v>
      </c>
      <c r="O1147" s="33" t="s">
        <v>13</v>
      </c>
      <c r="P1147" s="12">
        <v>0</v>
      </c>
      <c r="Q1147" s="59" t="s">
        <v>430</v>
      </c>
      <c r="R1147" s="59"/>
      <c r="T1147" s="8">
        <f t="shared" si="70"/>
        <v>1</v>
      </c>
      <c r="U1147" s="17">
        <f t="shared" si="71"/>
        <v>0</v>
      </c>
      <c r="V1147" s="17"/>
      <c r="W1147" s="19" t="str">
        <f t="shared" si="72"/>
        <v>CPP_008238</v>
      </c>
      <c r="X1147" s="8">
        <f>_xlfn.COUNTIFS($L$2:$L50361,W1147)</f>
        <v>1</v>
      </c>
    </row>
    <row r="1148" spans="10:24" ht="13.5">
      <c r="J1148" s="78">
        <v>2014</v>
      </c>
      <c r="K1148" s="81" t="s">
        <v>4</v>
      </c>
      <c r="L1148" s="65" t="s">
        <v>1325</v>
      </c>
      <c r="M1148" s="24">
        <v>999</v>
      </c>
      <c r="N1148" s="52" t="s">
        <v>25</v>
      </c>
      <c r="O1148" s="33" t="s">
        <v>13</v>
      </c>
      <c r="P1148" s="12">
        <v>0</v>
      </c>
      <c r="Q1148" s="59" t="s">
        <v>430</v>
      </c>
      <c r="R1148" s="59"/>
      <c r="T1148" s="8">
        <f t="shared" si="70"/>
        <v>1</v>
      </c>
      <c r="U1148" s="17">
        <f t="shared" si="71"/>
        <v>0</v>
      </c>
      <c r="V1148" s="17"/>
      <c r="W1148" s="19" t="str">
        <f t="shared" si="72"/>
        <v>CPP_008239</v>
      </c>
      <c r="X1148" s="8">
        <f>_xlfn.COUNTIFS($L$2:$L50362,W1148)</f>
        <v>1</v>
      </c>
    </row>
    <row r="1149" spans="10:24" ht="13.5">
      <c r="J1149" s="79">
        <v>2014</v>
      </c>
      <c r="K1149" s="81" t="s">
        <v>4</v>
      </c>
      <c r="L1149" s="65" t="s">
        <v>1387</v>
      </c>
      <c r="M1149" s="24">
        <v>999</v>
      </c>
      <c r="N1149" s="52" t="s">
        <v>25</v>
      </c>
      <c r="O1149" s="33" t="s">
        <v>13</v>
      </c>
      <c r="P1149" s="12">
        <v>0</v>
      </c>
      <c r="Q1149" s="59" t="s">
        <v>537</v>
      </c>
      <c r="R1149" s="59"/>
      <c r="T1149" s="8">
        <f t="shared" si="70"/>
        <v>1</v>
      </c>
      <c r="U1149" s="17">
        <f t="shared" si="71"/>
        <v>0</v>
      </c>
      <c r="V1149" s="17"/>
      <c r="W1149" s="19" t="str">
        <f t="shared" si="72"/>
        <v>CPP_008240</v>
      </c>
      <c r="X1149" s="8">
        <f>_xlfn.COUNTIFS($L$2:$L50363,W1149)</f>
        <v>1</v>
      </c>
    </row>
    <row r="1150" spans="10:24" ht="13.5">
      <c r="J1150" s="79">
        <v>2014</v>
      </c>
      <c r="K1150" s="81" t="s">
        <v>4</v>
      </c>
      <c r="L1150" s="65" t="s">
        <v>1391</v>
      </c>
      <c r="M1150" s="24">
        <v>999</v>
      </c>
      <c r="N1150" s="52" t="s">
        <v>25</v>
      </c>
      <c r="O1150" s="33" t="s">
        <v>13</v>
      </c>
      <c r="P1150" s="12">
        <v>0</v>
      </c>
      <c r="Q1150" s="59" t="s">
        <v>537</v>
      </c>
      <c r="R1150" s="59"/>
      <c r="T1150" s="8">
        <f t="shared" si="70"/>
        <v>1</v>
      </c>
      <c r="U1150" s="17">
        <f t="shared" si="71"/>
        <v>0</v>
      </c>
      <c r="V1150" s="17"/>
      <c r="W1150" s="19" t="str">
        <f t="shared" si="72"/>
        <v>CPP_008259</v>
      </c>
      <c r="X1150" s="8">
        <f>_xlfn.COUNTIFS($L$2:$L50364,W1150)</f>
        <v>1</v>
      </c>
    </row>
    <row r="1151" spans="10:24" ht="13.5">
      <c r="J1151" s="79">
        <v>2014</v>
      </c>
      <c r="K1151" s="81" t="s">
        <v>4</v>
      </c>
      <c r="L1151" s="65" t="s">
        <v>1392</v>
      </c>
      <c r="M1151" s="24">
        <v>999</v>
      </c>
      <c r="N1151" s="52" t="s">
        <v>25</v>
      </c>
      <c r="O1151" s="33" t="s">
        <v>13</v>
      </c>
      <c r="P1151" s="12">
        <v>0</v>
      </c>
      <c r="Q1151" s="59" t="s">
        <v>537</v>
      </c>
      <c r="R1151" s="59"/>
      <c r="T1151" s="8">
        <f t="shared" si="70"/>
        <v>1</v>
      </c>
      <c r="U1151" s="17">
        <f t="shared" si="71"/>
        <v>0</v>
      </c>
      <c r="V1151" s="17"/>
      <c r="W1151" s="19" t="str">
        <f t="shared" si="72"/>
        <v>CPP_008260</v>
      </c>
      <c r="X1151" s="8">
        <f>_xlfn.COUNTIFS($L$2:$L50365,W1151)</f>
        <v>1</v>
      </c>
    </row>
    <row r="1152" spans="10:24" ht="13.5">
      <c r="J1152" s="78">
        <v>2014</v>
      </c>
      <c r="K1152" s="81" t="s">
        <v>4</v>
      </c>
      <c r="L1152" s="65" t="s">
        <v>1310</v>
      </c>
      <c r="M1152" s="24">
        <v>999</v>
      </c>
      <c r="N1152" s="52" t="s">
        <v>25</v>
      </c>
      <c r="O1152" s="33" t="s">
        <v>13</v>
      </c>
      <c r="P1152" s="12">
        <v>0</v>
      </c>
      <c r="Q1152" s="59" t="s">
        <v>1309</v>
      </c>
      <c r="R1152" s="59"/>
      <c r="T1152" s="8">
        <f t="shared" si="70"/>
        <v>1</v>
      </c>
      <c r="U1152" s="17">
        <f t="shared" si="71"/>
        <v>0</v>
      </c>
      <c r="V1152" s="17"/>
      <c r="W1152" s="19" t="str">
        <f t="shared" si="72"/>
        <v>CPP_008268</v>
      </c>
      <c r="X1152" s="8">
        <f>_xlfn.COUNTIFS($L$2:$L50366,W1152)</f>
        <v>1</v>
      </c>
    </row>
    <row r="1153" spans="10:24" ht="13.5">
      <c r="J1153" s="78">
        <v>2014</v>
      </c>
      <c r="K1153" s="81" t="s">
        <v>4</v>
      </c>
      <c r="L1153" s="65" t="s">
        <v>1308</v>
      </c>
      <c r="M1153" s="24">
        <v>999</v>
      </c>
      <c r="N1153" s="52" t="s">
        <v>25</v>
      </c>
      <c r="O1153" s="33" t="s">
        <v>13</v>
      </c>
      <c r="P1153" s="12">
        <v>0</v>
      </c>
      <c r="Q1153" s="59" t="s">
        <v>1309</v>
      </c>
      <c r="R1153" s="59"/>
      <c r="T1153" s="8">
        <f t="shared" si="70"/>
        <v>1</v>
      </c>
      <c r="U1153" s="17">
        <f t="shared" si="71"/>
        <v>0</v>
      </c>
      <c r="V1153" s="17"/>
      <c r="W1153" s="19" t="str">
        <f t="shared" si="72"/>
        <v>CPP_008271</v>
      </c>
      <c r="X1153" s="8">
        <f>_xlfn.COUNTIFS($L$2:$L50367,W1153)</f>
        <v>1</v>
      </c>
    </row>
    <row r="1154" spans="10:24" ht="13.5">
      <c r="J1154" s="78">
        <v>2014</v>
      </c>
      <c r="K1154" s="81" t="s">
        <v>4</v>
      </c>
      <c r="L1154" s="65" t="s">
        <v>1336</v>
      </c>
      <c r="M1154" s="24">
        <v>999</v>
      </c>
      <c r="N1154" s="52" t="s">
        <v>25</v>
      </c>
      <c r="O1154" s="33" t="s">
        <v>13</v>
      </c>
      <c r="P1154" s="12">
        <v>0</v>
      </c>
      <c r="Q1154" s="59" t="s">
        <v>1320</v>
      </c>
      <c r="R1154" s="59"/>
      <c r="T1154" s="8">
        <f aca="true" t="shared" si="73" ref="T1154:T1217">IF(L1154="",0,1)</f>
        <v>1</v>
      </c>
      <c r="U1154" s="17">
        <f t="shared" si="71"/>
        <v>0</v>
      </c>
      <c r="V1154" s="17"/>
      <c r="W1154" s="19" t="str">
        <f t="shared" si="72"/>
        <v>CPP_008273</v>
      </c>
      <c r="X1154" s="8">
        <f>_xlfn.COUNTIFS($L$2:$L50368,W1154)</f>
        <v>1</v>
      </c>
    </row>
    <row r="1155" spans="10:24" ht="13.5">
      <c r="J1155" s="79">
        <v>2014</v>
      </c>
      <c r="K1155" s="81" t="s">
        <v>4</v>
      </c>
      <c r="L1155" s="65" t="s">
        <v>1348</v>
      </c>
      <c r="M1155" s="24">
        <v>999</v>
      </c>
      <c r="N1155" s="52" t="s">
        <v>25</v>
      </c>
      <c r="O1155" s="33" t="s">
        <v>13</v>
      </c>
      <c r="P1155" s="12">
        <v>0</v>
      </c>
      <c r="Q1155" s="59" t="s">
        <v>1067</v>
      </c>
      <c r="R1155" s="59"/>
      <c r="T1155" s="8">
        <f t="shared" si="73"/>
        <v>1</v>
      </c>
      <c r="U1155" s="17">
        <f aca="true" t="shared" si="74" ref="U1155:U1218">IF(O1155="NO",0,1)</f>
        <v>0</v>
      </c>
      <c r="V1155" s="17"/>
      <c r="W1155" s="19" t="str">
        <f t="shared" si="72"/>
        <v>CPP_008276</v>
      </c>
      <c r="X1155" s="8">
        <f>_xlfn.COUNTIFS($L$2:$L50369,W1155)</f>
        <v>1</v>
      </c>
    </row>
    <row r="1156" spans="10:24" ht="13.5">
      <c r="J1156" s="75">
        <v>2014</v>
      </c>
      <c r="K1156" s="19" t="s">
        <v>4</v>
      </c>
      <c r="L1156" s="86" t="s">
        <v>532</v>
      </c>
      <c r="M1156" s="24">
        <v>9711</v>
      </c>
      <c r="N1156" s="13" t="s">
        <v>25</v>
      </c>
      <c r="O1156" s="54" t="s">
        <v>13</v>
      </c>
      <c r="P1156" s="12">
        <v>0</v>
      </c>
      <c r="Q1156" s="99"/>
      <c r="R1156" s="99"/>
      <c r="T1156" s="8">
        <f t="shared" si="73"/>
        <v>1</v>
      </c>
      <c r="U1156" s="17">
        <f t="shared" si="74"/>
        <v>0</v>
      </c>
      <c r="V1156" s="17"/>
      <c r="W1156" s="19" t="str">
        <f t="shared" si="72"/>
        <v>CPP_008277</v>
      </c>
      <c r="X1156" s="8">
        <f>_xlfn.COUNTIFS($L$2:$L50370,W1156)</f>
        <v>1</v>
      </c>
    </row>
    <row r="1157" spans="10:24" ht="13.5">
      <c r="J1157" s="78">
        <v>2014</v>
      </c>
      <c r="K1157" s="81" t="s">
        <v>4</v>
      </c>
      <c r="L1157" s="65" t="s">
        <v>1306</v>
      </c>
      <c r="M1157" s="24">
        <v>999</v>
      </c>
      <c r="N1157" s="52" t="s">
        <v>25</v>
      </c>
      <c r="O1157" s="33" t="s">
        <v>13</v>
      </c>
      <c r="P1157" s="12">
        <v>0</v>
      </c>
      <c r="Q1157" s="59" t="s">
        <v>699</v>
      </c>
      <c r="R1157" s="59"/>
      <c r="T1157" s="8">
        <f t="shared" si="73"/>
        <v>1</v>
      </c>
      <c r="U1157" s="17">
        <f t="shared" si="74"/>
        <v>0</v>
      </c>
      <c r="V1157" s="17"/>
      <c r="W1157" s="19" t="str">
        <f t="shared" si="72"/>
        <v>CPP_008278</v>
      </c>
      <c r="X1157" s="8">
        <f>_xlfn.COUNTIFS($L$2:$L50371,W1157)</f>
        <v>1</v>
      </c>
    </row>
    <row r="1158" spans="10:24" ht="13.5">
      <c r="J1158" s="79">
        <v>2014</v>
      </c>
      <c r="K1158" s="81" t="s">
        <v>4</v>
      </c>
      <c r="L1158" s="65" t="s">
        <v>1486</v>
      </c>
      <c r="M1158" s="24">
        <v>999</v>
      </c>
      <c r="N1158" s="52" t="s">
        <v>25</v>
      </c>
      <c r="O1158" s="33" t="s">
        <v>13</v>
      </c>
      <c r="P1158" s="12">
        <v>0</v>
      </c>
      <c r="Q1158" s="59" t="s">
        <v>1402</v>
      </c>
      <c r="R1158" s="59"/>
      <c r="T1158" s="8">
        <f t="shared" si="73"/>
        <v>1</v>
      </c>
      <c r="U1158" s="17">
        <f t="shared" si="74"/>
        <v>0</v>
      </c>
      <c r="V1158" s="17"/>
      <c r="W1158" s="19" t="str">
        <f t="shared" si="72"/>
        <v>CPP_008279</v>
      </c>
      <c r="X1158" s="8">
        <f>_xlfn.COUNTIFS($L$2:$L50372,W1158)</f>
        <v>1</v>
      </c>
    </row>
    <row r="1159" spans="10:24" ht="13.5">
      <c r="J1159" s="75">
        <v>2014</v>
      </c>
      <c r="K1159" s="19" t="s">
        <v>4</v>
      </c>
      <c r="L1159" s="90" t="s">
        <v>452</v>
      </c>
      <c r="M1159" s="72">
        <v>21634</v>
      </c>
      <c r="N1159" s="57" t="s">
        <v>25</v>
      </c>
      <c r="O1159" s="58" t="s">
        <v>13</v>
      </c>
      <c r="P1159" s="12">
        <v>0</v>
      </c>
      <c r="Q1159" s="59" t="s">
        <v>453</v>
      </c>
      <c r="R1159" s="59"/>
      <c r="T1159" s="8">
        <f t="shared" si="73"/>
        <v>1</v>
      </c>
      <c r="U1159" s="17">
        <f t="shared" si="74"/>
        <v>0</v>
      </c>
      <c r="V1159" s="17"/>
      <c r="W1159" s="19" t="str">
        <f t="shared" si="72"/>
        <v>CPP_008280</v>
      </c>
      <c r="X1159" s="8">
        <f>_xlfn.COUNTIFS($L$2:$L50373,W1159)</f>
        <v>1</v>
      </c>
    </row>
    <row r="1160" spans="10:24" ht="13.5">
      <c r="J1160" s="79">
        <v>2014</v>
      </c>
      <c r="K1160" s="81" t="s">
        <v>4</v>
      </c>
      <c r="L1160" s="65" t="s">
        <v>1504</v>
      </c>
      <c r="M1160" s="24">
        <v>999</v>
      </c>
      <c r="N1160" s="52" t="s">
        <v>25</v>
      </c>
      <c r="O1160" s="33" t="s">
        <v>13</v>
      </c>
      <c r="P1160" s="12">
        <v>0</v>
      </c>
      <c r="Q1160" s="59" t="s">
        <v>1505</v>
      </c>
      <c r="R1160" s="59"/>
      <c r="T1160" s="8">
        <f t="shared" si="73"/>
        <v>1</v>
      </c>
      <c r="U1160" s="17">
        <f t="shared" si="74"/>
        <v>0</v>
      </c>
      <c r="V1160" s="17"/>
      <c r="W1160" s="19" t="str">
        <f t="shared" si="72"/>
        <v>CPP_008282</v>
      </c>
      <c r="X1160" s="8">
        <f>_xlfn.COUNTIFS($L$2:$L50374,W1160)</f>
        <v>1</v>
      </c>
    </row>
    <row r="1161" spans="10:24" ht="13.5">
      <c r="J1161" s="79">
        <v>2014</v>
      </c>
      <c r="K1161" s="81" t="s">
        <v>4</v>
      </c>
      <c r="L1161" s="65" t="s">
        <v>1490</v>
      </c>
      <c r="M1161" s="24">
        <v>999</v>
      </c>
      <c r="N1161" s="52" t="s">
        <v>25</v>
      </c>
      <c r="O1161" s="33" t="s">
        <v>13</v>
      </c>
      <c r="P1161" s="12">
        <v>0</v>
      </c>
      <c r="Q1161" s="59" t="s">
        <v>435</v>
      </c>
      <c r="R1161" s="59"/>
      <c r="T1161" s="8">
        <f t="shared" si="73"/>
        <v>1</v>
      </c>
      <c r="U1161" s="17">
        <f t="shared" si="74"/>
        <v>0</v>
      </c>
      <c r="V1161" s="17"/>
      <c r="W1161" s="19" t="str">
        <f t="shared" si="72"/>
        <v>CPP_008286</v>
      </c>
      <c r="X1161" s="8">
        <f>_xlfn.COUNTIFS($L$2:$L50375,W1161)</f>
        <v>1</v>
      </c>
    </row>
    <row r="1162" spans="10:24" ht="13.5">
      <c r="J1162" s="79">
        <v>2014</v>
      </c>
      <c r="K1162" s="81" t="s">
        <v>4</v>
      </c>
      <c r="L1162" s="65" t="s">
        <v>1487</v>
      </c>
      <c r="M1162" s="24">
        <v>999</v>
      </c>
      <c r="N1162" s="52" t="s">
        <v>25</v>
      </c>
      <c r="O1162" s="33" t="s">
        <v>13</v>
      </c>
      <c r="P1162" s="12">
        <v>0</v>
      </c>
      <c r="Q1162" s="59" t="s">
        <v>1402</v>
      </c>
      <c r="R1162" s="59"/>
      <c r="T1162" s="8">
        <f t="shared" si="73"/>
        <v>1</v>
      </c>
      <c r="U1162" s="17">
        <f t="shared" si="74"/>
        <v>0</v>
      </c>
      <c r="V1162" s="17"/>
      <c r="W1162" s="19" t="str">
        <f t="shared" si="72"/>
        <v>CPP_008287</v>
      </c>
      <c r="X1162" s="8">
        <f>_xlfn.COUNTIFS($L$2:$L50376,W1162)</f>
        <v>1</v>
      </c>
    </row>
    <row r="1163" spans="10:24" ht="13.5">
      <c r="J1163" s="79">
        <v>2014</v>
      </c>
      <c r="K1163" s="81" t="s">
        <v>4</v>
      </c>
      <c r="L1163" s="65" t="s">
        <v>1537</v>
      </c>
      <c r="M1163" s="24">
        <v>999</v>
      </c>
      <c r="N1163" s="52" t="s">
        <v>25</v>
      </c>
      <c r="O1163" s="33" t="s">
        <v>13</v>
      </c>
      <c r="P1163" s="12">
        <v>0</v>
      </c>
      <c r="Q1163" s="59" t="s">
        <v>1402</v>
      </c>
      <c r="R1163" s="59"/>
      <c r="T1163" s="8">
        <f t="shared" si="73"/>
        <v>1</v>
      </c>
      <c r="U1163" s="17">
        <f t="shared" si="74"/>
        <v>0</v>
      </c>
      <c r="V1163" s="17"/>
      <c r="W1163" s="19" t="str">
        <f t="shared" si="72"/>
        <v>CPP_008292</v>
      </c>
      <c r="X1163" s="8">
        <f>_xlfn.COUNTIFS($L$2:$L50377,W1163)</f>
        <v>1</v>
      </c>
    </row>
    <row r="1164" spans="10:24" ht="13.5">
      <c r="J1164" s="76">
        <v>2014</v>
      </c>
      <c r="K1164" s="84" t="s">
        <v>4</v>
      </c>
      <c r="L1164" s="94" t="s">
        <v>499</v>
      </c>
      <c r="M1164" s="60" t="s">
        <v>500</v>
      </c>
      <c r="N1164" s="59" t="s">
        <v>25</v>
      </c>
      <c r="O1164" s="33" t="s">
        <v>119</v>
      </c>
      <c r="P1164" s="2" t="s">
        <v>812</v>
      </c>
      <c r="Q1164" s="59" t="s">
        <v>483</v>
      </c>
      <c r="R1164" s="59"/>
      <c r="T1164" s="8">
        <f t="shared" si="73"/>
        <v>1</v>
      </c>
      <c r="U1164" s="17">
        <f t="shared" si="74"/>
        <v>1</v>
      </c>
      <c r="V1164" s="17"/>
      <c r="W1164" s="19" t="str">
        <f t="shared" si="72"/>
        <v>CPP_008293</v>
      </c>
      <c r="X1164" s="8">
        <f>_xlfn.COUNTIFS($L$2:$L50378,W1164)</f>
        <v>1</v>
      </c>
    </row>
    <row r="1165" spans="10:24" ht="13.5">
      <c r="J1165" s="79">
        <v>2014</v>
      </c>
      <c r="K1165" s="81" t="s">
        <v>4</v>
      </c>
      <c r="L1165" s="65" t="s">
        <v>1358</v>
      </c>
      <c r="M1165" s="24">
        <v>999</v>
      </c>
      <c r="N1165" s="52" t="s">
        <v>25</v>
      </c>
      <c r="O1165" s="33" t="s">
        <v>13</v>
      </c>
      <c r="P1165" s="12">
        <v>0</v>
      </c>
      <c r="Q1165" s="59" t="s">
        <v>1359</v>
      </c>
      <c r="R1165" s="59"/>
      <c r="T1165" s="8">
        <f t="shared" si="73"/>
        <v>1</v>
      </c>
      <c r="U1165" s="17">
        <f t="shared" si="74"/>
        <v>0</v>
      </c>
      <c r="V1165" s="17"/>
      <c r="W1165" s="19" t="str">
        <f t="shared" si="72"/>
        <v>CPP_008295</v>
      </c>
      <c r="X1165" s="8">
        <f>_xlfn.COUNTIFS($L$2:$L50379,W1165)</f>
        <v>1</v>
      </c>
    </row>
    <row r="1166" spans="10:24" ht="13.5">
      <c r="J1166" s="79">
        <v>2014</v>
      </c>
      <c r="K1166" s="81" t="s">
        <v>4</v>
      </c>
      <c r="L1166" s="65" t="s">
        <v>1471</v>
      </c>
      <c r="M1166" s="24">
        <v>999</v>
      </c>
      <c r="N1166" s="52" t="s">
        <v>25</v>
      </c>
      <c r="O1166" s="33" t="s">
        <v>13</v>
      </c>
      <c r="P1166" s="12">
        <v>0</v>
      </c>
      <c r="Q1166" s="59" t="s">
        <v>1359</v>
      </c>
      <c r="R1166" s="59"/>
      <c r="T1166" s="8">
        <f t="shared" si="73"/>
        <v>1</v>
      </c>
      <c r="U1166" s="17">
        <f t="shared" si="74"/>
        <v>0</v>
      </c>
      <c r="V1166" s="17"/>
      <c r="W1166" s="19" t="str">
        <f t="shared" si="72"/>
        <v>CPP_008296</v>
      </c>
      <c r="X1166" s="8">
        <f>_xlfn.COUNTIFS($L$2:$L50380,W1166)</f>
        <v>1</v>
      </c>
    </row>
    <row r="1167" spans="10:24" ht="13.5">
      <c r="J1167" s="79">
        <v>2014</v>
      </c>
      <c r="K1167" s="81" t="s">
        <v>4</v>
      </c>
      <c r="L1167" s="65" t="s">
        <v>1405</v>
      </c>
      <c r="M1167" s="24">
        <v>999</v>
      </c>
      <c r="N1167" s="52" t="s">
        <v>25</v>
      </c>
      <c r="O1167" s="33" t="s">
        <v>13</v>
      </c>
      <c r="P1167" s="12">
        <v>0</v>
      </c>
      <c r="Q1167" s="59" t="s">
        <v>1359</v>
      </c>
      <c r="R1167" s="59"/>
      <c r="T1167" s="8">
        <f t="shared" si="73"/>
        <v>1</v>
      </c>
      <c r="U1167" s="17">
        <f t="shared" si="74"/>
        <v>0</v>
      </c>
      <c r="V1167" s="17"/>
      <c r="W1167" s="19" t="str">
        <f t="shared" si="72"/>
        <v>CPP_008297</v>
      </c>
      <c r="X1167" s="8">
        <f>_xlfn.COUNTIFS($L$2:$L50381,W1167)</f>
        <v>1</v>
      </c>
    </row>
    <row r="1168" spans="10:24" ht="13.5">
      <c r="J1168" s="76">
        <v>2014</v>
      </c>
      <c r="K1168" s="84" t="s">
        <v>4</v>
      </c>
      <c r="L1168" s="94" t="s">
        <v>501</v>
      </c>
      <c r="M1168" s="60" t="s">
        <v>502</v>
      </c>
      <c r="N1168" s="59" t="s">
        <v>25</v>
      </c>
      <c r="O1168" s="64" t="s">
        <v>13</v>
      </c>
      <c r="P1168" s="59">
        <v>0</v>
      </c>
      <c r="Q1168" s="59" t="s">
        <v>503</v>
      </c>
      <c r="R1168" s="59"/>
      <c r="T1168" s="8">
        <f t="shared" si="73"/>
        <v>1</v>
      </c>
      <c r="U1168" s="17">
        <f t="shared" si="74"/>
        <v>0</v>
      </c>
      <c r="V1168" s="17"/>
      <c r="W1168" s="19" t="str">
        <f t="shared" si="72"/>
        <v>CPP_008316</v>
      </c>
      <c r="X1168" s="8">
        <f>_xlfn.COUNTIFS($L$2:$L50382,W1168)</f>
        <v>1</v>
      </c>
    </row>
    <row r="1169" spans="10:24" ht="13.5">
      <c r="J1169" s="79">
        <v>2014</v>
      </c>
      <c r="K1169" s="81" t="s">
        <v>4</v>
      </c>
      <c r="L1169" s="65" t="s">
        <v>1511</v>
      </c>
      <c r="M1169" s="24">
        <v>999</v>
      </c>
      <c r="N1169" s="52" t="s">
        <v>25</v>
      </c>
      <c r="O1169" s="33" t="s">
        <v>13</v>
      </c>
      <c r="P1169" s="12">
        <v>0</v>
      </c>
      <c r="Q1169" s="59" t="s">
        <v>435</v>
      </c>
      <c r="R1169" s="59"/>
      <c r="T1169" s="8">
        <f t="shared" si="73"/>
        <v>1</v>
      </c>
      <c r="U1169" s="17">
        <f t="shared" si="74"/>
        <v>0</v>
      </c>
      <c r="V1169" s="17"/>
      <c r="W1169" s="19" t="str">
        <f t="shared" si="72"/>
        <v>CPP_008317</v>
      </c>
      <c r="X1169" s="8">
        <f>_xlfn.COUNTIFS($L$2:$L50383,W1169)</f>
        <v>1</v>
      </c>
    </row>
    <row r="1170" spans="10:24" ht="13.5">
      <c r="J1170" s="78">
        <v>2014</v>
      </c>
      <c r="K1170" s="81" t="s">
        <v>4</v>
      </c>
      <c r="L1170" s="65" t="s">
        <v>1319</v>
      </c>
      <c r="M1170" s="24">
        <v>999</v>
      </c>
      <c r="N1170" s="52" t="s">
        <v>25</v>
      </c>
      <c r="O1170" s="33" t="s">
        <v>13</v>
      </c>
      <c r="P1170" s="12">
        <v>0</v>
      </c>
      <c r="Q1170" s="59" t="s">
        <v>1320</v>
      </c>
      <c r="R1170" s="59"/>
      <c r="T1170" s="8">
        <f t="shared" si="73"/>
        <v>1</v>
      </c>
      <c r="U1170" s="17">
        <f t="shared" si="74"/>
        <v>0</v>
      </c>
      <c r="V1170" s="17"/>
      <c r="W1170" s="19" t="str">
        <f t="shared" si="72"/>
        <v>CPP_008319</v>
      </c>
      <c r="X1170" s="8">
        <f>_xlfn.COUNTIFS($L$2:$L50384,W1170)</f>
        <v>1</v>
      </c>
    </row>
    <row r="1171" spans="10:24" ht="13.5">
      <c r="J1171" s="79">
        <v>2014</v>
      </c>
      <c r="K1171" s="81" t="s">
        <v>4</v>
      </c>
      <c r="L1171" s="65" t="s">
        <v>1455</v>
      </c>
      <c r="M1171" s="24">
        <v>999</v>
      </c>
      <c r="N1171" s="52" t="s">
        <v>25</v>
      </c>
      <c r="O1171" s="33" t="s">
        <v>13</v>
      </c>
      <c r="P1171" s="12">
        <v>0</v>
      </c>
      <c r="Q1171" s="59" t="s">
        <v>493</v>
      </c>
      <c r="R1171" s="59"/>
      <c r="T1171" s="8">
        <f t="shared" si="73"/>
        <v>1</v>
      </c>
      <c r="U1171" s="17">
        <f t="shared" si="74"/>
        <v>0</v>
      </c>
      <c r="V1171" s="17"/>
      <c r="W1171" s="19" t="str">
        <f t="shared" si="72"/>
        <v>CPP_008321</v>
      </c>
      <c r="X1171" s="8">
        <f>_xlfn.COUNTIFS($L$2:$L50385,W1171)</f>
        <v>1</v>
      </c>
    </row>
    <row r="1172" spans="10:24" ht="13.5">
      <c r="J1172" s="76">
        <v>2014</v>
      </c>
      <c r="K1172" s="84" t="s">
        <v>4</v>
      </c>
      <c r="L1172" s="94" t="s">
        <v>504</v>
      </c>
      <c r="M1172" s="60" t="s">
        <v>505</v>
      </c>
      <c r="N1172" s="59" t="s">
        <v>25</v>
      </c>
      <c r="O1172" s="64" t="s">
        <v>13</v>
      </c>
      <c r="P1172" s="59">
        <v>0</v>
      </c>
      <c r="Q1172" s="59" t="s">
        <v>503</v>
      </c>
      <c r="R1172" s="59"/>
      <c r="T1172" s="8">
        <f t="shared" si="73"/>
        <v>1</v>
      </c>
      <c r="U1172" s="17">
        <f t="shared" si="74"/>
        <v>0</v>
      </c>
      <c r="V1172" s="17"/>
      <c r="W1172" s="19" t="str">
        <f t="shared" si="72"/>
        <v>CPP_008322</v>
      </c>
      <c r="X1172" s="8">
        <f>_xlfn.COUNTIFS($L$2:$L50386,W1172)</f>
        <v>1</v>
      </c>
    </row>
    <row r="1173" spans="10:24" ht="13.5">
      <c r="J1173" s="76">
        <v>2014</v>
      </c>
      <c r="K1173" s="84" t="s">
        <v>4</v>
      </c>
      <c r="L1173" s="94" t="s">
        <v>491</v>
      </c>
      <c r="M1173" s="60" t="s">
        <v>492</v>
      </c>
      <c r="N1173" s="59" t="s">
        <v>25</v>
      </c>
      <c r="O1173" s="64" t="s">
        <v>13</v>
      </c>
      <c r="P1173" s="59">
        <v>0</v>
      </c>
      <c r="Q1173" s="59" t="s">
        <v>493</v>
      </c>
      <c r="R1173" s="59"/>
      <c r="T1173" s="8">
        <f t="shared" si="73"/>
        <v>1</v>
      </c>
      <c r="U1173" s="17">
        <f t="shared" si="74"/>
        <v>0</v>
      </c>
      <c r="V1173" s="17"/>
      <c r="W1173" s="19" t="str">
        <f aca="true" t="shared" si="75" ref="W1173:W1236">L1173</f>
        <v>CPP_008325</v>
      </c>
      <c r="X1173" s="8">
        <f>_xlfn.COUNTIFS($L$2:$L50387,W1173)</f>
        <v>1</v>
      </c>
    </row>
    <row r="1174" spans="10:24" ht="13.5">
      <c r="J1174" s="79">
        <v>2014</v>
      </c>
      <c r="K1174" s="81" t="s">
        <v>4</v>
      </c>
      <c r="L1174" s="65" t="s">
        <v>1407</v>
      </c>
      <c r="M1174" s="24">
        <v>999</v>
      </c>
      <c r="N1174" s="52" t="s">
        <v>25</v>
      </c>
      <c r="O1174" s="33" t="s">
        <v>13</v>
      </c>
      <c r="P1174" s="12">
        <v>0</v>
      </c>
      <c r="Q1174" s="59" t="s">
        <v>435</v>
      </c>
      <c r="R1174" s="59"/>
      <c r="T1174" s="8">
        <f t="shared" si="73"/>
        <v>1</v>
      </c>
      <c r="U1174" s="17">
        <f t="shared" si="74"/>
        <v>0</v>
      </c>
      <c r="V1174" s="17"/>
      <c r="W1174" s="19" t="str">
        <f t="shared" si="75"/>
        <v>CPP_008327</v>
      </c>
      <c r="X1174" s="8">
        <f>_xlfn.COUNTIFS($L$2:$L50388,W1174)</f>
        <v>1</v>
      </c>
    </row>
    <row r="1175" spans="10:24" ht="13.5">
      <c r="J1175" s="76">
        <v>2014</v>
      </c>
      <c r="K1175" s="84" t="s">
        <v>4</v>
      </c>
      <c r="L1175" s="94" t="s">
        <v>477</v>
      </c>
      <c r="M1175" s="60" t="s">
        <v>478</v>
      </c>
      <c r="N1175" s="59" t="s">
        <v>25</v>
      </c>
      <c r="O1175" s="64" t="s">
        <v>13</v>
      </c>
      <c r="P1175" s="59">
        <v>0</v>
      </c>
      <c r="Q1175" s="59" t="s">
        <v>479</v>
      </c>
      <c r="R1175" s="59"/>
      <c r="T1175" s="8">
        <f t="shared" si="73"/>
        <v>1</v>
      </c>
      <c r="U1175" s="17">
        <f t="shared" si="74"/>
        <v>0</v>
      </c>
      <c r="V1175" s="17"/>
      <c r="W1175" s="19" t="str">
        <f t="shared" si="75"/>
        <v>CPP_008328</v>
      </c>
      <c r="X1175" s="8">
        <f>_xlfn.COUNTIFS($L$2:$L50389,W1175)</f>
        <v>1</v>
      </c>
    </row>
    <row r="1176" spans="10:24" ht="13.5">
      <c r="J1176" s="79">
        <v>2014</v>
      </c>
      <c r="K1176" s="81" t="s">
        <v>4</v>
      </c>
      <c r="L1176" s="65" t="s">
        <v>1528</v>
      </c>
      <c r="M1176" s="24">
        <v>999</v>
      </c>
      <c r="N1176" s="52" t="s">
        <v>25</v>
      </c>
      <c r="O1176" s="33" t="s">
        <v>13</v>
      </c>
      <c r="P1176" s="12">
        <v>0</v>
      </c>
      <c r="Q1176" s="59" t="s">
        <v>1385</v>
      </c>
      <c r="R1176" s="59"/>
      <c r="T1176" s="8">
        <f t="shared" si="73"/>
        <v>1</v>
      </c>
      <c r="U1176" s="17">
        <f t="shared" si="74"/>
        <v>0</v>
      </c>
      <c r="V1176" s="17"/>
      <c r="W1176" s="19" t="str">
        <f t="shared" si="75"/>
        <v>CPP_008333</v>
      </c>
      <c r="X1176" s="8">
        <f>_xlfn.COUNTIFS($L$2:$L50390,W1176)</f>
        <v>1</v>
      </c>
    </row>
    <row r="1177" spans="10:24" ht="13.5">
      <c r="J1177" s="74">
        <v>2014</v>
      </c>
      <c r="K1177" s="80" t="s">
        <v>4</v>
      </c>
      <c r="L1177" s="88" t="s">
        <v>1573</v>
      </c>
      <c r="M1177" s="24">
        <v>999</v>
      </c>
      <c r="N1177" s="11" t="s">
        <v>14</v>
      </c>
      <c r="O1177" s="52" t="s">
        <v>13</v>
      </c>
      <c r="P1177" s="12">
        <v>0</v>
      </c>
      <c r="Q1177" s="12"/>
      <c r="R1177" s="12"/>
      <c r="T1177" s="8">
        <f t="shared" si="73"/>
        <v>1</v>
      </c>
      <c r="U1177" s="17">
        <f t="shared" si="74"/>
        <v>0</v>
      </c>
      <c r="V1177" s="17"/>
      <c r="W1177" s="19" t="str">
        <f t="shared" si="75"/>
        <v>CPP_008338</v>
      </c>
      <c r="X1177" s="8">
        <f>_xlfn.COUNTIFS($L$2:$L50391,W1177)</f>
        <v>1</v>
      </c>
    </row>
    <row r="1178" spans="10:24" ht="13.5">
      <c r="J1178" s="79">
        <v>2014</v>
      </c>
      <c r="K1178" s="81" t="s">
        <v>4</v>
      </c>
      <c r="L1178" s="65" t="s">
        <v>1474</v>
      </c>
      <c r="M1178" s="24">
        <v>999</v>
      </c>
      <c r="N1178" s="52" t="s">
        <v>25</v>
      </c>
      <c r="O1178" s="33" t="s">
        <v>13</v>
      </c>
      <c r="P1178" s="12">
        <v>0</v>
      </c>
      <c r="Q1178" s="59" t="s">
        <v>1170</v>
      </c>
      <c r="R1178" s="59"/>
      <c r="T1178" s="8">
        <f t="shared" si="73"/>
        <v>1</v>
      </c>
      <c r="U1178" s="17">
        <f t="shared" si="74"/>
        <v>0</v>
      </c>
      <c r="V1178" s="17"/>
      <c r="W1178" s="19" t="str">
        <f t="shared" si="75"/>
        <v>CPP_008340</v>
      </c>
      <c r="X1178" s="8">
        <f>_xlfn.COUNTIFS($L$2:$L50392,W1178)</f>
        <v>1</v>
      </c>
    </row>
    <row r="1179" spans="10:24" ht="13.5">
      <c r="J1179" s="79">
        <v>2014</v>
      </c>
      <c r="K1179" s="81" t="s">
        <v>4</v>
      </c>
      <c r="L1179" s="65" t="s">
        <v>1493</v>
      </c>
      <c r="M1179" s="24">
        <v>999</v>
      </c>
      <c r="N1179" s="52" t="s">
        <v>25</v>
      </c>
      <c r="O1179" s="33" t="s">
        <v>13</v>
      </c>
      <c r="P1179" s="12">
        <v>0</v>
      </c>
      <c r="Q1179" s="59" t="s">
        <v>1170</v>
      </c>
      <c r="R1179" s="59"/>
      <c r="T1179" s="8">
        <f t="shared" si="73"/>
        <v>1</v>
      </c>
      <c r="U1179" s="17">
        <f t="shared" si="74"/>
        <v>0</v>
      </c>
      <c r="V1179" s="17"/>
      <c r="W1179" s="19" t="str">
        <f t="shared" si="75"/>
        <v>CPP_008341</v>
      </c>
      <c r="X1179" s="8">
        <f>_xlfn.COUNTIFS($L$2:$L50393,W1179)</f>
        <v>1</v>
      </c>
    </row>
    <row r="1180" spans="10:24" ht="13.5">
      <c r="J1180" s="79">
        <v>2014</v>
      </c>
      <c r="K1180" s="81" t="s">
        <v>4</v>
      </c>
      <c r="L1180" s="65" t="s">
        <v>1462</v>
      </c>
      <c r="M1180" s="24">
        <v>999</v>
      </c>
      <c r="N1180" s="52" t="s">
        <v>25</v>
      </c>
      <c r="O1180" s="33" t="s">
        <v>13</v>
      </c>
      <c r="P1180" s="12">
        <v>0</v>
      </c>
      <c r="Q1180" s="59" t="s">
        <v>1170</v>
      </c>
      <c r="R1180" s="59"/>
      <c r="T1180" s="8">
        <f t="shared" si="73"/>
        <v>1</v>
      </c>
      <c r="U1180" s="17">
        <f t="shared" si="74"/>
        <v>0</v>
      </c>
      <c r="V1180" s="17"/>
      <c r="W1180" s="19" t="str">
        <f t="shared" si="75"/>
        <v>CPP_008342</v>
      </c>
      <c r="X1180" s="8">
        <f>_xlfn.COUNTIFS($L$2:$L50394,W1180)</f>
        <v>1</v>
      </c>
    </row>
    <row r="1181" spans="10:24" ht="13.5">
      <c r="J1181" s="79">
        <v>2014</v>
      </c>
      <c r="K1181" s="81" t="s">
        <v>4</v>
      </c>
      <c r="L1181" s="65" t="s">
        <v>1549</v>
      </c>
      <c r="M1181" s="24">
        <v>999</v>
      </c>
      <c r="N1181" s="52" t="s">
        <v>25</v>
      </c>
      <c r="O1181" s="33" t="s">
        <v>13</v>
      </c>
      <c r="P1181" s="12">
        <v>0</v>
      </c>
      <c r="Q1181" s="59" t="s">
        <v>967</v>
      </c>
      <c r="R1181" s="59"/>
      <c r="T1181" s="8">
        <f t="shared" si="73"/>
        <v>1</v>
      </c>
      <c r="U1181" s="17">
        <f t="shared" si="74"/>
        <v>0</v>
      </c>
      <c r="V1181" s="17"/>
      <c r="W1181" s="19" t="str">
        <f t="shared" si="75"/>
        <v>CPP_008343</v>
      </c>
      <c r="X1181" s="8">
        <f>_xlfn.COUNTIFS($L$2:$L50395,W1181)</f>
        <v>1</v>
      </c>
    </row>
    <row r="1182" spans="10:24" ht="13.5">
      <c r="J1182" s="79">
        <v>2014</v>
      </c>
      <c r="K1182" s="81" t="s">
        <v>4</v>
      </c>
      <c r="L1182" s="65" t="s">
        <v>1421</v>
      </c>
      <c r="M1182" s="24">
        <v>999</v>
      </c>
      <c r="N1182" s="52" t="s">
        <v>25</v>
      </c>
      <c r="O1182" s="33" t="s">
        <v>13</v>
      </c>
      <c r="P1182" s="12">
        <v>0</v>
      </c>
      <c r="Q1182" s="59" t="s">
        <v>967</v>
      </c>
      <c r="R1182" s="59"/>
      <c r="T1182" s="8">
        <f t="shared" si="73"/>
        <v>1</v>
      </c>
      <c r="U1182" s="17">
        <f t="shared" si="74"/>
        <v>0</v>
      </c>
      <c r="V1182" s="17"/>
      <c r="W1182" s="19" t="str">
        <f t="shared" si="75"/>
        <v>CPP_008344</v>
      </c>
      <c r="X1182" s="8">
        <f>_xlfn.COUNTIFS($L$2:$L50396,W1182)</f>
        <v>1</v>
      </c>
    </row>
    <row r="1183" spans="10:24" ht="13.5">
      <c r="J1183" s="79">
        <v>2014</v>
      </c>
      <c r="K1183" s="81" t="s">
        <v>4</v>
      </c>
      <c r="L1183" s="65" t="s">
        <v>1479</v>
      </c>
      <c r="M1183" s="24">
        <v>999</v>
      </c>
      <c r="N1183" s="52" t="s">
        <v>25</v>
      </c>
      <c r="O1183" s="33" t="s">
        <v>13</v>
      </c>
      <c r="P1183" s="12">
        <v>0</v>
      </c>
      <c r="Q1183" s="59" t="s">
        <v>1423</v>
      </c>
      <c r="R1183" s="59"/>
      <c r="T1183" s="8">
        <f t="shared" si="73"/>
        <v>1</v>
      </c>
      <c r="U1183" s="17">
        <f t="shared" si="74"/>
        <v>0</v>
      </c>
      <c r="V1183" s="17"/>
      <c r="W1183" s="19" t="str">
        <f t="shared" si="75"/>
        <v>CPP_008345</v>
      </c>
      <c r="X1183" s="8">
        <f>_xlfn.COUNTIFS($L$2:$L50397,W1183)</f>
        <v>1</v>
      </c>
    </row>
    <row r="1184" spans="10:24" ht="13.5">
      <c r="J1184" s="79">
        <v>2014</v>
      </c>
      <c r="K1184" s="81" t="s">
        <v>4</v>
      </c>
      <c r="L1184" s="65" t="s">
        <v>1484</v>
      </c>
      <c r="M1184" s="24">
        <v>999</v>
      </c>
      <c r="N1184" s="52" t="s">
        <v>25</v>
      </c>
      <c r="O1184" s="33" t="s">
        <v>13</v>
      </c>
      <c r="P1184" s="12">
        <v>0</v>
      </c>
      <c r="Q1184" s="59" t="s">
        <v>1485</v>
      </c>
      <c r="R1184" s="59"/>
      <c r="T1184" s="8">
        <f t="shared" si="73"/>
        <v>1</v>
      </c>
      <c r="U1184" s="17">
        <f t="shared" si="74"/>
        <v>0</v>
      </c>
      <c r="V1184" s="17"/>
      <c r="W1184" s="19" t="str">
        <f t="shared" si="75"/>
        <v>CPP_008347</v>
      </c>
      <c r="X1184" s="8">
        <f>_xlfn.COUNTIFS($L$2:$L50398,W1184)</f>
        <v>1</v>
      </c>
    </row>
    <row r="1185" spans="10:24" ht="13.5">
      <c r="J1185" s="79">
        <v>2014</v>
      </c>
      <c r="K1185" s="81" t="s">
        <v>4</v>
      </c>
      <c r="L1185" s="65" t="s">
        <v>1461</v>
      </c>
      <c r="M1185" s="24">
        <v>999</v>
      </c>
      <c r="N1185" s="52" t="s">
        <v>25</v>
      </c>
      <c r="O1185" s="33" t="s">
        <v>13</v>
      </c>
      <c r="P1185" s="12">
        <v>0</v>
      </c>
      <c r="Q1185" s="59" t="s">
        <v>1170</v>
      </c>
      <c r="R1185" s="59"/>
      <c r="T1185" s="8">
        <f t="shared" si="73"/>
        <v>1</v>
      </c>
      <c r="U1185" s="17">
        <f t="shared" si="74"/>
        <v>0</v>
      </c>
      <c r="V1185" s="17"/>
      <c r="W1185" s="19" t="str">
        <f t="shared" si="75"/>
        <v>CPP_008348</v>
      </c>
      <c r="X1185" s="8">
        <f>_xlfn.COUNTIFS($L$2:$L50399,W1185)</f>
        <v>1</v>
      </c>
    </row>
    <row r="1186" spans="10:24" ht="13.5">
      <c r="J1186" s="75">
        <v>2014</v>
      </c>
      <c r="K1186" s="19" t="s">
        <v>4</v>
      </c>
      <c r="L1186" s="86" t="s">
        <v>534</v>
      </c>
      <c r="M1186" s="24">
        <v>13726</v>
      </c>
      <c r="N1186" s="13" t="s">
        <v>25</v>
      </c>
      <c r="O1186" s="54" t="s">
        <v>13</v>
      </c>
      <c r="P1186" s="12">
        <v>0</v>
      </c>
      <c r="Q1186" s="99"/>
      <c r="R1186" s="99"/>
      <c r="T1186" s="8">
        <f t="shared" si="73"/>
        <v>1</v>
      </c>
      <c r="U1186" s="17">
        <f t="shared" si="74"/>
        <v>0</v>
      </c>
      <c r="V1186" s="17"/>
      <c r="W1186" s="19" t="str">
        <f t="shared" si="75"/>
        <v>CPP_008353</v>
      </c>
      <c r="X1186" s="8">
        <f>_xlfn.COUNTIFS($L$2:$L50400,W1186)</f>
        <v>1</v>
      </c>
    </row>
    <row r="1187" spans="10:24" ht="13.5">
      <c r="J1187" s="79">
        <v>2014</v>
      </c>
      <c r="K1187" s="81" t="s">
        <v>4</v>
      </c>
      <c r="L1187" s="65" t="s">
        <v>1478</v>
      </c>
      <c r="M1187" s="24">
        <v>999</v>
      </c>
      <c r="N1187" s="52" t="s">
        <v>25</v>
      </c>
      <c r="O1187" s="33" t="s">
        <v>13</v>
      </c>
      <c r="P1187" s="12">
        <v>0</v>
      </c>
      <c r="Q1187" s="59" t="s">
        <v>495</v>
      </c>
      <c r="R1187" s="59"/>
      <c r="T1187" s="8">
        <f t="shared" si="73"/>
        <v>1</v>
      </c>
      <c r="U1187" s="17">
        <f t="shared" si="74"/>
        <v>0</v>
      </c>
      <c r="V1187" s="17"/>
      <c r="W1187" s="19" t="str">
        <f t="shared" si="75"/>
        <v>CPP_008373</v>
      </c>
      <c r="X1187" s="8">
        <f>_xlfn.COUNTIFS($L$2:$L50401,W1187)</f>
        <v>1</v>
      </c>
    </row>
    <row r="1188" spans="10:24" ht="13.5">
      <c r="J1188" s="79">
        <v>2014</v>
      </c>
      <c r="K1188" s="81" t="s">
        <v>4</v>
      </c>
      <c r="L1188" s="65" t="s">
        <v>1422</v>
      </c>
      <c r="M1188" s="24">
        <v>999</v>
      </c>
      <c r="N1188" s="52" t="s">
        <v>25</v>
      </c>
      <c r="O1188" s="33" t="s">
        <v>13</v>
      </c>
      <c r="P1188" s="12">
        <v>0</v>
      </c>
      <c r="Q1188" s="59" t="s">
        <v>1423</v>
      </c>
      <c r="R1188" s="59"/>
      <c r="T1188" s="8">
        <f t="shared" si="73"/>
        <v>1</v>
      </c>
      <c r="U1188" s="17">
        <f t="shared" si="74"/>
        <v>0</v>
      </c>
      <c r="V1188" s="17"/>
      <c r="W1188" s="19" t="str">
        <f t="shared" si="75"/>
        <v>CPP_008374</v>
      </c>
      <c r="X1188" s="8">
        <f>_xlfn.COUNTIFS($L$2:$L50402,W1188)</f>
        <v>1</v>
      </c>
    </row>
    <row r="1189" spans="10:24" ht="13.5">
      <c r="J1189" s="79">
        <v>2014</v>
      </c>
      <c r="K1189" s="81" t="s">
        <v>4</v>
      </c>
      <c r="L1189" s="65" t="s">
        <v>1525</v>
      </c>
      <c r="M1189" s="24">
        <v>999</v>
      </c>
      <c r="N1189" s="52" t="s">
        <v>25</v>
      </c>
      <c r="O1189" s="33" t="s">
        <v>13</v>
      </c>
      <c r="P1189" s="12">
        <v>0</v>
      </c>
      <c r="Q1189" s="59" t="s">
        <v>1423</v>
      </c>
      <c r="R1189" s="59"/>
      <c r="T1189" s="8">
        <f t="shared" si="73"/>
        <v>1</v>
      </c>
      <c r="U1189" s="17">
        <f t="shared" si="74"/>
        <v>0</v>
      </c>
      <c r="V1189" s="17"/>
      <c r="W1189" s="19" t="str">
        <f t="shared" si="75"/>
        <v>CPP_008375</v>
      </c>
      <c r="X1189" s="8">
        <f>_xlfn.COUNTIFS($L$2:$L50403,W1189)</f>
        <v>1</v>
      </c>
    </row>
    <row r="1190" spans="10:24" ht="13.5">
      <c r="J1190" s="75">
        <v>2014</v>
      </c>
      <c r="K1190" s="83" t="s">
        <v>4</v>
      </c>
      <c r="L1190" s="93" t="s">
        <v>434</v>
      </c>
      <c r="M1190" s="72">
        <v>11966</v>
      </c>
      <c r="N1190" s="71" t="s">
        <v>25</v>
      </c>
      <c r="O1190" s="58" t="s">
        <v>13</v>
      </c>
      <c r="P1190" s="12">
        <v>0</v>
      </c>
      <c r="Q1190" s="59" t="s">
        <v>435</v>
      </c>
      <c r="R1190" s="59"/>
      <c r="T1190" s="8">
        <f t="shared" si="73"/>
        <v>1</v>
      </c>
      <c r="U1190" s="17">
        <f t="shared" si="74"/>
        <v>0</v>
      </c>
      <c r="V1190" s="17"/>
      <c r="W1190" s="19" t="str">
        <f t="shared" si="75"/>
        <v>CPP_008377</v>
      </c>
      <c r="X1190" s="8">
        <f>_xlfn.COUNTIFS($L$2:$L50404,W1190)</f>
        <v>1</v>
      </c>
    </row>
    <row r="1191" spans="10:24" ht="13.5">
      <c r="J1191" s="78">
        <v>2014</v>
      </c>
      <c r="K1191" s="81" t="s">
        <v>4</v>
      </c>
      <c r="L1191" s="65" t="s">
        <v>1313</v>
      </c>
      <c r="M1191" s="24">
        <v>999</v>
      </c>
      <c r="N1191" s="52" t="s">
        <v>25</v>
      </c>
      <c r="O1191" s="33" t="s">
        <v>13</v>
      </c>
      <c r="P1191" s="12">
        <v>0</v>
      </c>
      <c r="Q1191" s="59" t="s">
        <v>679</v>
      </c>
      <c r="R1191" s="59"/>
      <c r="T1191" s="8">
        <f t="shared" si="73"/>
        <v>1</v>
      </c>
      <c r="U1191" s="17">
        <f t="shared" si="74"/>
        <v>0</v>
      </c>
      <c r="V1191" s="17"/>
      <c r="W1191" s="19" t="str">
        <f t="shared" si="75"/>
        <v>CPP_008378</v>
      </c>
      <c r="X1191" s="8">
        <f>_xlfn.COUNTIFS($L$2:$L50405,W1191)</f>
        <v>1</v>
      </c>
    </row>
    <row r="1192" spans="10:24" ht="13.5">
      <c r="J1192" s="78">
        <v>2014</v>
      </c>
      <c r="K1192" s="81" t="s">
        <v>4</v>
      </c>
      <c r="L1192" s="65" t="s">
        <v>1338</v>
      </c>
      <c r="M1192" s="24">
        <v>999</v>
      </c>
      <c r="N1192" s="52" t="s">
        <v>25</v>
      </c>
      <c r="O1192" s="33" t="s">
        <v>13</v>
      </c>
      <c r="P1192" s="12">
        <v>0</v>
      </c>
      <c r="Q1192" s="59" t="s">
        <v>1339</v>
      </c>
      <c r="R1192" s="59"/>
      <c r="T1192" s="8">
        <f t="shared" si="73"/>
        <v>1</v>
      </c>
      <c r="U1192" s="17">
        <f t="shared" si="74"/>
        <v>0</v>
      </c>
      <c r="V1192" s="17"/>
      <c r="W1192" s="19" t="str">
        <f t="shared" si="75"/>
        <v>CPP_008379</v>
      </c>
      <c r="X1192" s="8">
        <f>_xlfn.COUNTIFS($L$2:$L50406,W1192)</f>
        <v>1</v>
      </c>
    </row>
    <row r="1193" spans="10:24" ht="13.5">
      <c r="J1193" s="79">
        <v>2014</v>
      </c>
      <c r="K1193" s="81" t="s">
        <v>4</v>
      </c>
      <c r="L1193" s="65" t="s">
        <v>1426</v>
      </c>
      <c r="M1193" s="24">
        <v>999</v>
      </c>
      <c r="N1193" s="52" t="s">
        <v>25</v>
      </c>
      <c r="O1193" s="33" t="s">
        <v>13</v>
      </c>
      <c r="P1193" s="12">
        <v>0</v>
      </c>
      <c r="Q1193" s="59" t="s">
        <v>1276</v>
      </c>
      <c r="R1193" s="59"/>
      <c r="T1193" s="8">
        <f t="shared" si="73"/>
        <v>1</v>
      </c>
      <c r="U1193" s="17">
        <f t="shared" si="74"/>
        <v>0</v>
      </c>
      <c r="V1193" s="17"/>
      <c r="W1193" s="19" t="str">
        <f t="shared" si="75"/>
        <v>CPP_008383</v>
      </c>
      <c r="X1193" s="8">
        <f>_xlfn.COUNTIFS($L$2:$L50407,W1193)</f>
        <v>1</v>
      </c>
    </row>
    <row r="1194" spans="10:24" ht="13.5">
      <c r="J1194" s="79">
        <v>2014</v>
      </c>
      <c r="K1194" s="81" t="s">
        <v>4</v>
      </c>
      <c r="L1194" s="65" t="s">
        <v>1531</v>
      </c>
      <c r="M1194" s="24">
        <v>999</v>
      </c>
      <c r="N1194" s="52" t="s">
        <v>25</v>
      </c>
      <c r="O1194" s="33" t="s">
        <v>13</v>
      </c>
      <c r="P1194" s="12">
        <v>0</v>
      </c>
      <c r="Q1194" s="59" t="s">
        <v>1146</v>
      </c>
      <c r="R1194" s="59"/>
      <c r="T1194" s="8">
        <f t="shared" si="73"/>
        <v>1</v>
      </c>
      <c r="U1194" s="17">
        <f t="shared" si="74"/>
        <v>0</v>
      </c>
      <c r="V1194" s="17"/>
      <c r="W1194" s="19" t="str">
        <f t="shared" si="75"/>
        <v>CPP_008384</v>
      </c>
      <c r="X1194" s="8">
        <f>_xlfn.COUNTIFS($L$2:$L50408,W1194)</f>
        <v>1</v>
      </c>
    </row>
    <row r="1195" spans="10:24" ht="13.5">
      <c r="J1195" s="79">
        <v>2014</v>
      </c>
      <c r="K1195" s="81" t="s">
        <v>4</v>
      </c>
      <c r="L1195" s="65" t="s">
        <v>1437</v>
      </c>
      <c r="M1195" s="24">
        <v>999</v>
      </c>
      <c r="N1195" s="52" t="s">
        <v>25</v>
      </c>
      <c r="O1195" s="33" t="s">
        <v>13</v>
      </c>
      <c r="P1195" s="12">
        <v>0</v>
      </c>
      <c r="Q1195" s="59" t="s">
        <v>899</v>
      </c>
      <c r="R1195" s="59"/>
      <c r="T1195" s="8">
        <f t="shared" si="73"/>
        <v>1</v>
      </c>
      <c r="U1195" s="17">
        <f t="shared" si="74"/>
        <v>0</v>
      </c>
      <c r="V1195" s="17"/>
      <c r="W1195" s="19" t="str">
        <f t="shared" si="75"/>
        <v>CPP_008385</v>
      </c>
      <c r="X1195" s="8">
        <f>_xlfn.COUNTIFS($L$2:$L50409,W1195)</f>
        <v>1</v>
      </c>
    </row>
    <row r="1196" spans="10:24" ht="13.5">
      <c r="J1196" s="79">
        <v>2014</v>
      </c>
      <c r="K1196" s="81" t="s">
        <v>4</v>
      </c>
      <c r="L1196" s="65" t="s">
        <v>1411</v>
      </c>
      <c r="M1196" s="24">
        <v>999</v>
      </c>
      <c r="N1196" s="52" t="s">
        <v>25</v>
      </c>
      <c r="O1196" s="33" t="s">
        <v>13</v>
      </c>
      <c r="P1196" s="12">
        <v>0</v>
      </c>
      <c r="Q1196" s="59" t="s">
        <v>1146</v>
      </c>
      <c r="R1196" s="59"/>
      <c r="T1196" s="8">
        <f t="shared" si="73"/>
        <v>1</v>
      </c>
      <c r="U1196" s="17">
        <f t="shared" si="74"/>
        <v>0</v>
      </c>
      <c r="V1196" s="17"/>
      <c r="W1196" s="19" t="str">
        <f t="shared" si="75"/>
        <v>CPP_008386</v>
      </c>
      <c r="X1196" s="8">
        <f>_xlfn.COUNTIFS($L$2:$L50410,W1196)</f>
        <v>1</v>
      </c>
    </row>
    <row r="1197" spans="10:24" ht="13.5">
      <c r="J1197" s="79">
        <v>2014</v>
      </c>
      <c r="K1197" s="81" t="s">
        <v>4</v>
      </c>
      <c r="L1197" s="65" t="s">
        <v>1526</v>
      </c>
      <c r="M1197" s="24">
        <v>999</v>
      </c>
      <c r="N1197" s="52" t="s">
        <v>25</v>
      </c>
      <c r="O1197" s="33" t="s">
        <v>13</v>
      </c>
      <c r="P1197" s="12">
        <v>0</v>
      </c>
      <c r="Q1197" s="59" t="s">
        <v>1402</v>
      </c>
      <c r="R1197" s="59"/>
      <c r="T1197" s="8">
        <f t="shared" si="73"/>
        <v>1</v>
      </c>
      <c r="U1197" s="17">
        <f t="shared" si="74"/>
        <v>0</v>
      </c>
      <c r="V1197" s="17"/>
      <c r="W1197" s="19" t="str">
        <f t="shared" si="75"/>
        <v>CPP_008393</v>
      </c>
      <c r="X1197" s="8">
        <f>_xlfn.COUNTIFS($L$2:$L50411,W1197)</f>
        <v>1</v>
      </c>
    </row>
    <row r="1198" spans="10:24" ht="13.5">
      <c r="J1198" s="79">
        <v>2014</v>
      </c>
      <c r="K1198" s="81" t="s">
        <v>4</v>
      </c>
      <c r="L1198" s="65" t="s">
        <v>1536</v>
      </c>
      <c r="M1198" s="24">
        <v>999</v>
      </c>
      <c r="N1198" s="52" t="s">
        <v>25</v>
      </c>
      <c r="O1198" s="33" t="s">
        <v>13</v>
      </c>
      <c r="P1198" s="12">
        <v>0</v>
      </c>
      <c r="Q1198" s="59" t="s">
        <v>1423</v>
      </c>
      <c r="R1198" s="59"/>
      <c r="T1198" s="8">
        <f t="shared" si="73"/>
        <v>1</v>
      </c>
      <c r="U1198" s="17">
        <f t="shared" si="74"/>
        <v>0</v>
      </c>
      <c r="V1198" s="17"/>
      <c r="W1198" s="19" t="str">
        <f t="shared" si="75"/>
        <v>CPP_008394</v>
      </c>
      <c r="X1198" s="8">
        <f>_xlfn.COUNTIFS($L$2:$L50412,W1198)</f>
        <v>1</v>
      </c>
    </row>
    <row r="1199" spans="10:24" ht="13.5">
      <c r="J1199" s="79">
        <v>2014</v>
      </c>
      <c r="K1199" s="81" t="s">
        <v>4</v>
      </c>
      <c r="L1199" s="65" t="s">
        <v>1401</v>
      </c>
      <c r="M1199" s="24">
        <v>999</v>
      </c>
      <c r="N1199" s="52" t="s">
        <v>25</v>
      </c>
      <c r="O1199" s="33" t="s">
        <v>13</v>
      </c>
      <c r="P1199" s="12">
        <v>0</v>
      </c>
      <c r="Q1199" s="59" t="s">
        <v>1402</v>
      </c>
      <c r="R1199" s="59"/>
      <c r="T1199" s="8">
        <f t="shared" si="73"/>
        <v>1</v>
      </c>
      <c r="U1199" s="17">
        <f t="shared" si="74"/>
        <v>0</v>
      </c>
      <c r="V1199" s="17"/>
      <c r="W1199" s="19" t="str">
        <f t="shared" si="75"/>
        <v>CPP_008395</v>
      </c>
      <c r="X1199" s="8">
        <f>_xlfn.COUNTIFS($L$2:$L50413,W1199)</f>
        <v>1</v>
      </c>
    </row>
    <row r="1200" spans="10:24" ht="13.5">
      <c r="J1200" s="79">
        <v>2014</v>
      </c>
      <c r="K1200" s="81" t="s">
        <v>4</v>
      </c>
      <c r="L1200" s="65" t="s">
        <v>1412</v>
      </c>
      <c r="M1200" s="24">
        <v>999</v>
      </c>
      <c r="N1200" s="52" t="s">
        <v>25</v>
      </c>
      <c r="O1200" s="33" t="s">
        <v>13</v>
      </c>
      <c r="P1200" s="12">
        <v>0</v>
      </c>
      <c r="Q1200" s="59" t="s">
        <v>1146</v>
      </c>
      <c r="R1200" s="59"/>
      <c r="T1200" s="8">
        <f t="shared" si="73"/>
        <v>1</v>
      </c>
      <c r="U1200" s="17">
        <f t="shared" si="74"/>
        <v>0</v>
      </c>
      <c r="V1200" s="17"/>
      <c r="W1200" s="19" t="str">
        <f t="shared" si="75"/>
        <v>CPP_008396</v>
      </c>
      <c r="X1200" s="8">
        <f>_xlfn.COUNTIFS($L$2:$L50414,W1200)</f>
        <v>1</v>
      </c>
    </row>
    <row r="1201" spans="10:24" ht="13.5">
      <c r="J1201" s="79">
        <v>2014</v>
      </c>
      <c r="K1201" s="81" t="s">
        <v>4</v>
      </c>
      <c r="L1201" s="65" t="s">
        <v>1551</v>
      </c>
      <c r="M1201" s="24">
        <v>999</v>
      </c>
      <c r="N1201" s="52" t="s">
        <v>25</v>
      </c>
      <c r="O1201" s="33" t="s">
        <v>13</v>
      </c>
      <c r="P1201" s="12">
        <v>0</v>
      </c>
      <c r="Q1201" s="59" t="s">
        <v>495</v>
      </c>
      <c r="R1201" s="59"/>
      <c r="T1201" s="8">
        <f t="shared" si="73"/>
        <v>1</v>
      </c>
      <c r="U1201" s="17">
        <f t="shared" si="74"/>
        <v>0</v>
      </c>
      <c r="V1201" s="17"/>
      <c r="W1201" s="19" t="str">
        <f t="shared" si="75"/>
        <v>CPP_008397</v>
      </c>
      <c r="X1201" s="8">
        <f>_xlfn.COUNTIFS($L$2:$L50415,W1201)</f>
        <v>1</v>
      </c>
    </row>
    <row r="1202" spans="10:24" ht="13.5">
      <c r="J1202" s="79">
        <v>2014</v>
      </c>
      <c r="K1202" s="81" t="s">
        <v>4</v>
      </c>
      <c r="L1202" s="65" t="s">
        <v>1469</v>
      </c>
      <c r="M1202" s="24">
        <v>999</v>
      </c>
      <c r="N1202" s="52" t="s">
        <v>25</v>
      </c>
      <c r="O1202" s="33" t="s">
        <v>13</v>
      </c>
      <c r="P1202" s="12">
        <v>0</v>
      </c>
      <c r="Q1202" s="59" t="s">
        <v>1115</v>
      </c>
      <c r="R1202" s="59"/>
      <c r="T1202" s="8">
        <f t="shared" si="73"/>
        <v>1</v>
      </c>
      <c r="U1202" s="17">
        <f t="shared" si="74"/>
        <v>0</v>
      </c>
      <c r="V1202" s="17"/>
      <c r="W1202" s="19" t="str">
        <f t="shared" si="75"/>
        <v>CPP_008401</v>
      </c>
      <c r="X1202" s="8">
        <f>_xlfn.COUNTIFS($L$2:$L50416,W1202)</f>
        <v>1</v>
      </c>
    </row>
    <row r="1203" spans="10:24" ht="13.5">
      <c r="J1203" s="78">
        <v>2014</v>
      </c>
      <c r="K1203" s="81" t="s">
        <v>4</v>
      </c>
      <c r="L1203" s="65" t="s">
        <v>1307</v>
      </c>
      <c r="M1203" s="24">
        <v>999</v>
      </c>
      <c r="N1203" s="52" t="s">
        <v>25</v>
      </c>
      <c r="O1203" s="33" t="s">
        <v>13</v>
      </c>
      <c r="P1203" s="12">
        <v>0</v>
      </c>
      <c r="Q1203" s="59" t="s">
        <v>1029</v>
      </c>
      <c r="R1203" s="59"/>
      <c r="T1203" s="8">
        <f t="shared" si="73"/>
        <v>1</v>
      </c>
      <c r="U1203" s="17">
        <f t="shared" si="74"/>
        <v>0</v>
      </c>
      <c r="V1203" s="17"/>
      <c r="W1203" s="19" t="str">
        <f t="shared" si="75"/>
        <v>CPP_008402</v>
      </c>
      <c r="X1203" s="8">
        <f>_xlfn.COUNTIFS($L$2:$L50417,W1203)</f>
        <v>1</v>
      </c>
    </row>
    <row r="1204" spans="10:24" ht="13.5">
      <c r="J1204" s="78">
        <v>2014</v>
      </c>
      <c r="K1204" s="81" t="s">
        <v>4</v>
      </c>
      <c r="L1204" s="65" t="s">
        <v>1314</v>
      </c>
      <c r="M1204" s="24">
        <v>999</v>
      </c>
      <c r="N1204" s="52" t="s">
        <v>25</v>
      </c>
      <c r="O1204" s="33" t="s">
        <v>13</v>
      </c>
      <c r="P1204" s="12">
        <v>0</v>
      </c>
      <c r="Q1204" s="59" t="s">
        <v>1315</v>
      </c>
      <c r="R1204" s="59"/>
      <c r="T1204" s="8">
        <f t="shared" si="73"/>
        <v>1</v>
      </c>
      <c r="U1204" s="17">
        <f t="shared" si="74"/>
        <v>0</v>
      </c>
      <c r="V1204" s="17"/>
      <c r="W1204" s="19" t="str">
        <f t="shared" si="75"/>
        <v>CPP_008403</v>
      </c>
      <c r="X1204" s="8">
        <f>_xlfn.COUNTIFS($L$2:$L50418,W1204)</f>
        <v>1</v>
      </c>
    </row>
    <row r="1205" spans="10:24" ht="13.5">
      <c r="J1205" s="78">
        <v>2014</v>
      </c>
      <c r="K1205" s="81" t="s">
        <v>4</v>
      </c>
      <c r="L1205" s="65" t="s">
        <v>1316</v>
      </c>
      <c r="M1205" s="24">
        <v>999</v>
      </c>
      <c r="N1205" s="52" t="s">
        <v>25</v>
      </c>
      <c r="O1205" s="33" t="s">
        <v>13</v>
      </c>
      <c r="P1205" s="12">
        <v>0</v>
      </c>
      <c r="Q1205" s="59" t="s">
        <v>1317</v>
      </c>
      <c r="R1205" s="59"/>
      <c r="T1205" s="8">
        <f t="shared" si="73"/>
        <v>1</v>
      </c>
      <c r="U1205" s="17">
        <f t="shared" si="74"/>
        <v>0</v>
      </c>
      <c r="V1205" s="17"/>
      <c r="W1205" s="19" t="str">
        <f t="shared" si="75"/>
        <v>CPP_008404</v>
      </c>
      <c r="X1205" s="8">
        <f>_xlfn.COUNTIFS($L$2:$L50419,W1205)</f>
        <v>1</v>
      </c>
    </row>
    <row r="1206" spans="10:24" ht="13.5">
      <c r="J1206" s="79">
        <v>2014</v>
      </c>
      <c r="K1206" s="81" t="s">
        <v>4</v>
      </c>
      <c r="L1206" s="65" t="s">
        <v>1377</v>
      </c>
      <c r="M1206" s="24">
        <v>999</v>
      </c>
      <c r="N1206" s="52" t="s">
        <v>25</v>
      </c>
      <c r="O1206" s="33" t="s">
        <v>13</v>
      </c>
      <c r="P1206" s="12">
        <v>0</v>
      </c>
      <c r="Q1206" s="59" t="s">
        <v>430</v>
      </c>
      <c r="R1206" s="59"/>
      <c r="T1206" s="8">
        <f t="shared" si="73"/>
        <v>1</v>
      </c>
      <c r="U1206" s="17">
        <f t="shared" si="74"/>
        <v>0</v>
      </c>
      <c r="V1206" s="17"/>
      <c r="W1206" s="19" t="str">
        <f t="shared" si="75"/>
        <v>CPP_008405</v>
      </c>
      <c r="X1206" s="8">
        <f>_xlfn.COUNTIFS($L$2:$L50420,W1206)</f>
        <v>1</v>
      </c>
    </row>
    <row r="1207" spans="10:24" ht="13.5">
      <c r="J1207" s="79">
        <v>2014</v>
      </c>
      <c r="K1207" s="81" t="s">
        <v>4</v>
      </c>
      <c r="L1207" s="65" t="s">
        <v>1365</v>
      </c>
      <c r="M1207" s="24">
        <v>999</v>
      </c>
      <c r="N1207" s="52" t="s">
        <v>25</v>
      </c>
      <c r="O1207" s="33" t="s">
        <v>13</v>
      </c>
      <c r="P1207" s="12">
        <v>0</v>
      </c>
      <c r="Q1207" s="59" t="s">
        <v>537</v>
      </c>
      <c r="R1207" s="59"/>
      <c r="T1207" s="8">
        <f t="shared" si="73"/>
        <v>1</v>
      </c>
      <c r="U1207" s="17">
        <f t="shared" si="74"/>
        <v>0</v>
      </c>
      <c r="V1207" s="17"/>
      <c r="W1207" s="19" t="str">
        <f t="shared" si="75"/>
        <v>CPP_008409</v>
      </c>
      <c r="X1207" s="8">
        <f>_xlfn.COUNTIFS($L$2:$L50421,W1207)</f>
        <v>1</v>
      </c>
    </row>
    <row r="1208" spans="10:24" ht="13.5">
      <c r="J1208" s="78">
        <v>2014</v>
      </c>
      <c r="K1208" s="81" t="s">
        <v>4</v>
      </c>
      <c r="L1208" s="65" t="s">
        <v>1318</v>
      </c>
      <c r="M1208" s="24">
        <v>999</v>
      </c>
      <c r="N1208" s="52" t="s">
        <v>25</v>
      </c>
      <c r="O1208" s="33" t="s">
        <v>13</v>
      </c>
      <c r="P1208" s="12">
        <v>0</v>
      </c>
      <c r="Q1208" s="59" t="s">
        <v>537</v>
      </c>
      <c r="R1208" s="59"/>
      <c r="T1208" s="8">
        <f t="shared" si="73"/>
        <v>1</v>
      </c>
      <c r="U1208" s="17">
        <f t="shared" si="74"/>
        <v>0</v>
      </c>
      <c r="V1208" s="17"/>
      <c r="W1208" s="19" t="str">
        <f t="shared" si="75"/>
        <v>CPP_008410</v>
      </c>
      <c r="X1208" s="8">
        <f>_xlfn.COUNTIFS($L$2:$L50422,W1208)</f>
        <v>1</v>
      </c>
    </row>
    <row r="1209" spans="10:24" ht="13.5">
      <c r="J1209" s="76">
        <v>2014</v>
      </c>
      <c r="K1209" s="84" t="s">
        <v>4</v>
      </c>
      <c r="L1209" s="94" t="s">
        <v>494</v>
      </c>
      <c r="M1209" s="24">
        <v>12741</v>
      </c>
      <c r="N1209" s="59" t="s">
        <v>25</v>
      </c>
      <c r="O1209" s="33" t="s">
        <v>119</v>
      </c>
      <c r="P1209" s="2" t="s">
        <v>812</v>
      </c>
      <c r="Q1209" s="59" t="s">
        <v>495</v>
      </c>
      <c r="R1209" s="59"/>
      <c r="T1209" s="8">
        <f t="shared" si="73"/>
        <v>1</v>
      </c>
      <c r="U1209" s="17">
        <f t="shared" si="74"/>
        <v>1</v>
      </c>
      <c r="V1209" s="17"/>
      <c r="W1209" s="19" t="str">
        <f t="shared" si="75"/>
        <v>CPP_008412</v>
      </c>
      <c r="X1209" s="8">
        <f>_xlfn.COUNTIFS($L$2:$L50423,W1209)</f>
        <v>1</v>
      </c>
    </row>
    <row r="1210" spans="10:24" ht="13.5">
      <c r="J1210" s="75">
        <v>2014</v>
      </c>
      <c r="K1210" s="19" t="s">
        <v>4</v>
      </c>
      <c r="L1210" s="90" t="s">
        <v>450</v>
      </c>
      <c r="M1210" s="72">
        <v>25439</v>
      </c>
      <c r="N1210" s="57" t="s">
        <v>25</v>
      </c>
      <c r="O1210" s="58" t="s">
        <v>13</v>
      </c>
      <c r="P1210" s="12">
        <v>0</v>
      </c>
      <c r="Q1210" s="59" t="s">
        <v>451</v>
      </c>
      <c r="R1210" s="59"/>
      <c r="T1210" s="8">
        <f t="shared" si="73"/>
        <v>1</v>
      </c>
      <c r="U1210" s="17">
        <f t="shared" si="74"/>
        <v>0</v>
      </c>
      <c r="V1210" s="17"/>
      <c r="W1210" s="19" t="str">
        <f t="shared" si="75"/>
        <v>CPP_008414</v>
      </c>
      <c r="X1210" s="8">
        <f>_xlfn.COUNTIFS($L$2:$L50424,W1210)</f>
        <v>1</v>
      </c>
    </row>
    <row r="1211" spans="10:24" ht="13.5">
      <c r="J1211" s="79">
        <v>2014</v>
      </c>
      <c r="K1211" s="81" t="s">
        <v>4</v>
      </c>
      <c r="L1211" s="65" t="s">
        <v>1503</v>
      </c>
      <c r="M1211" s="24">
        <v>999</v>
      </c>
      <c r="N1211" s="52" t="s">
        <v>25</v>
      </c>
      <c r="O1211" s="33" t="s">
        <v>13</v>
      </c>
      <c r="P1211" s="12">
        <v>0</v>
      </c>
      <c r="Q1211" s="59" t="s">
        <v>1404</v>
      </c>
      <c r="R1211" s="59"/>
      <c r="T1211" s="8">
        <f t="shared" si="73"/>
        <v>1</v>
      </c>
      <c r="U1211" s="17">
        <f t="shared" si="74"/>
        <v>0</v>
      </c>
      <c r="V1211" s="17"/>
      <c r="W1211" s="19" t="str">
        <f t="shared" si="75"/>
        <v>CPP_008416</v>
      </c>
      <c r="X1211" s="8">
        <f>_xlfn.COUNTIFS($L$2:$L50425,W1211)</f>
        <v>1</v>
      </c>
    </row>
    <row r="1212" spans="10:24" ht="13.5">
      <c r="J1212" s="79">
        <v>2014</v>
      </c>
      <c r="K1212" s="81" t="s">
        <v>4</v>
      </c>
      <c r="L1212" s="65" t="s">
        <v>1431</v>
      </c>
      <c r="M1212" s="24">
        <v>999</v>
      </c>
      <c r="N1212" s="52" t="s">
        <v>25</v>
      </c>
      <c r="O1212" s="33" t="s">
        <v>13</v>
      </c>
      <c r="P1212" s="12">
        <v>0</v>
      </c>
      <c r="Q1212" s="59" t="s">
        <v>1404</v>
      </c>
      <c r="R1212" s="59"/>
      <c r="T1212" s="8">
        <f t="shared" si="73"/>
        <v>1</v>
      </c>
      <c r="U1212" s="17">
        <f t="shared" si="74"/>
        <v>0</v>
      </c>
      <c r="V1212" s="17"/>
      <c r="W1212" s="19" t="str">
        <f t="shared" si="75"/>
        <v>CPP_008417</v>
      </c>
      <c r="X1212" s="8">
        <f>_xlfn.COUNTIFS($L$2:$L50426,W1212)</f>
        <v>1</v>
      </c>
    </row>
    <row r="1213" spans="10:24" ht="13.5">
      <c r="J1213" s="79">
        <v>2014</v>
      </c>
      <c r="K1213" s="81" t="s">
        <v>4</v>
      </c>
      <c r="L1213" s="65" t="s">
        <v>1430</v>
      </c>
      <c r="M1213" s="24">
        <v>999</v>
      </c>
      <c r="N1213" s="52" t="s">
        <v>25</v>
      </c>
      <c r="O1213" s="33" t="s">
        <v>13</v>
      </c>
      <c r="P1213" s="12">
        <v>0</v>
      </c>
      <c r="Q1213" s="59" t="s">
        <v>1404</v>
      </c>
      <c r="R1213" s="59"/>
      <c r="T1213" s="8">
        <f t="shared" si="73"/>
        <v>1</v>
      </c>
      <c r="U1213" s="17">
        <f t="shared" si="74"/>
        <v>0</v>
      </c>
      <c r="V1213" s="17"/>
      <c r="W1213" s="19" t="str">
        <f t="shared" si="75"/>
        <v>CPP_008418</v>
      </c>
      <c r="X1213" s="8">
        <f>_xlfn.COUNTIFS($L$2:$L50427,W1213)</f>
        <v>1</v>
      </c>
    </row>
    <row r="1214" spans="10:24" ht="13.5">
      <c r="J1214" s="78">
        <v>2014</v>
      </c>
      <c r="K1214" s="81" t="s">
        <v>4</v>
      </c>
      <c r="L1214" s="65" t="s">
        <v>1340</v>
      </c>
      <c r="M1214" s="24">
        <v>999</v>
      </c>
      <c r="N1214" s="52" t="s">
        <v>25</v>
      </c>
      <c r="O1214" s="33" t="s">
        <v>13</v>
      </c>
      <c r="P1214" s="12">
        <v>0</v>
      </c>
      <c r="Q1214" s="59" t="s">
        <v>1029</v>
      </c>
      <c r="R1214" s="59"/>
      <c r="T1214" s="8">
        <f t="shared" si="73"/>
        <v>1</v>
      </c>
      <c r="U1214" s="17">
        <f t="shared" si="74"/>
        <v>0</v>
      </c>
      <c r="V1214" s="17"/>
      <c r="W1214" s="19" t="str">
        <f t="shared" si="75"/>
        <v>CPP_008419</v>
      </c>
      <c r="X1214" s="8">
        <f>_xlfn.COUNTIFS($L$2:$L50428,W1214)</f>
        <v>1</v>
      </c>
    </row>
    <row r="1215" spans="10:24" ht="13.5">
      <c r="J1215" s="79">
        <v>2014</v>
      </c>
      <c r="K1215" s="81" t="s">
        <v>4</v>
      </c>
      <c r="L1215" s="65" t="s">
        <v>1552</v>
      </c>
      <c r="M1215" s="24">
        <v>999</v>
      </c>
      <c r="N1215" s="52" t="s">
        <v>25</v>
      </c>
      <c r="O1215" s="33" t="s">
        <v>119</v>
      </c>
      <c r="P1215" s="12">
        <v>1</v>
      </c>
      <c r="Q1215" s="59" t="s">
        <v>495</v>
      </c>
      <c r="R1215" s="59"/>
      <c r="T1215" s="8">
        <f t="shared" si="73"/>
        <v>1</v>
      </c>
      <c r="U1215" s="17">
        <f t="shared" si="74"/>
        <v>1</v>
      </c>
      <c r="V1215" s="17"/>
      <c r="W1215" s="19" t="str">
        <f t="shared" si="75"/>
        <v>CPP_008435</v>
      </c>
      <c r="X1215" s="8">
        <f>_xlfn.COUNTIFS($L$2:$L50429,W1215)</f>
        <v>1</v>
      </c>
    </row>
    <row r="1216" spans="10:24" ht="13.5">
      <c r="J1216" s="78">
        <v>2014</v>
      </c>
      <c r="K1216" s="81" t="s">
        <v>4</v>
      </c>
      <c r="L1216" s="65" t="s">
        <v>1321</v>
      </c>
      <c r="M1216" s="24">
        <v>999</v>
      </c>
      <c r="N1216" s="52" t="s">
        <v>25</v>
      </c>
      <c r="O1216" s="33" t="s">
        <v>13</v>
      </c>
      <c r="P1216" s="12">
        <v>0</v>
      </c>
      <c r="Q1216" s="59" t="s">
        <v>1317</v>
      </c>
      <c r="R1216" s="59"/>
      <c r="T1216" s="8">
        <f t="shared" si="73"/>
        <v>1</v>
      </c>
      <c r="U1216" s="17">
        <f t="shared" si="74"/>
        <v>0</v>
      </c>
      <c r="V1216" s="17"/>
      <c r="W1216" s="19" t="str">
        <f t="shared" si="75"/>
        <v>CPP_008436</v>
      </c>
      <c r="X1216" s="8">
        <f>_xlfn.COUNTIFS($L$2:$L50430,W1216)</f>
        <v>1</v>
      </c>
    </row>
    <row r="1217" spans="10:24" ht="13.5">
      <c r="J1217" s="79">
        <v>2014</v>
      </c>
      <c r="K1217" s="81" t="s">
        <v>4</v>
      </c>
      <c r="L1217" s="65" t="s">
        <v>1375</v>
      </c>
      <c r="M1217" s="24">
        <v>999</v>
      </c>
      <c r="N1217" s="52" t="s">
        <v>25</v>
      </c>
      <c r="O1217" s="33" t="s">
        <v>13</v>
      </c>
      <c r="P1217" s="12">
        <v>0</v>
      </c>
      <c r="Q1217" s="59" t="s">
        <v>430</v>
      </c>
      <c r="R1217" s="59"/>
      <c r="T1217" s="8">
        <f t="shared" si="73"/>
        <v>1</v>
      </c>
      <c r="U1217" s="17">
        <f t="shared" si="74"/>
        <v>0</v>
      </c>
      <c r="V1217" s="17"/>
      <c r="W1217" s="19" t="str">
        <f t="shared" si="75"/>
        <v>CPP_008437</v>
      </c>
      <c r="X1217" s="8">
        <f>_xlfn.COUNTIFS($L$2:$L50431,W1217)</f>
        <v>1</v>
      </c>
    </row>
    <row r="1218" spans="10:24" ht="13.5">
      <c r="J1218" s="79">
        <v>2014</v>
      </c>
      <c r="K1218" s="81" t="s">
        <v>4</v>
      </c>
      <c r="L1218" s="65" t="s">
        <v>1397</v>
      </c>
      <c r="M1218" s="24">
        <v>999</v>
      </c>
      <c r="N1218" s="52" t="s">
        <v>25</v>
      </c>
      <c r="O1218" s="33" t="s">
        <v>13</v>
      </c>
      <c r="P1218" s="12">
        <v>0</v>
      </c>
      <c r="Q1218" s="59" t="s">
        <v>1139</v>
      </c>
      <c r="R1218" s="59"/>
      <c r="T1218" s="8">
        <f aca="true" t="shared" si="76" ref="T1218:T1281">IF(L1218="",0,1)</f>
        <v>1</v>
      </c>
      <c r="U1218" s="17">
        <f t="shared" si="74"/>
        <v>0</v>
      </c>
      <c r="V1218" s="17"/>
      <c r="W1218" s="19" t="str">
        <f t="shared" si="75"/>
        <v>CPP_008438</v>
      </c>
      <c r="X1218" s="8">
        <f>_xlfn.COUNTIFS($L$2:$L50432,W1218)</f>
        <v>1</v>
      </c>
    </row>
    <row r="1219" spans="10:24" ht="13.5">
      <c r="J1219" s="79">
        <v>2014</v>
      </c>
      <c r="K1219" s="81" t="s">
        <v>4</v>
      </c>
      <c r="L1219" s="65" t="s">
        <v>1514</v>
      </c>
      <c r="M1219" s="24">
        <v>999</v>
      </c>
      <c r="N1219" s="52" t="s">
        <v>25</v>
      </c>
      <c r="O1219" s="33" t="s">
        <v>13</v>
      </c>
      <c r="P1219" s="12">
        <v>0</v>
      </c>
      <c r="Q1219" s="59" t="s">
        <v>1515</v>
      </c>
      <c r="R1219" s="59"/>
      <c r="T1219" s="8">
        <f t="shared" si="76"/>
        <v>1</v>
      </c>
      <c r="U1219" s="17">
        <f aca="true" t="shared" si="77" ref="U1219:U1282">IF(O1219="NO",0,1)</f>
        <v>0</v>
      </c>
      <c r="V1219" s="17"/>
      <c r="W1219" s="19" t="str">
        <f t="shared" si="75"/>
        <v>CPP_008439</v>
      </c>
      <c r="X1219" s="8">
        <f>_xlfn.COUNTIFS($L$2:$L50433,W1219)</f>
        <v>1</v>
      </c>
    </row>
    <row r="1220" spans="10:24" ht="13.5">
      <c r="J1220" s="79">
        <v>2014</v>
      </c>
      <c r="K1220" s="81" t="s">
        <v>4</v>
      </c>
      <c r="L1220" s="65" t="s">
        <v>1542</v>
      </c>
      <c r="M1220" s="24">
        <v>999</v>
      </c>
      <c r="N1220" s="52" t="s">
        <v>25</v>
      </c>
      <c r="O1220" s="33" t="s">
        <v>13</v>
      </c>
      <c r="P1220" s="12">
        <v>0</v>
      </c>
      <c r="Q1220" s="59" t="s">
        <v>675</v>
      </c>
      <c r="R1220" s="59"/>
      <c r="T1220" s="8">
        <f t="shared" si="76"/>
        <v>1</v>
      </c>
      <c r="U1220" s="17">
        <f t="shared" si="77"/>
        <v>0</v>
      </c>
      <c r="V1220" s="17"/>
      <c r="W1220" s="19" t="str">
        <f t="shared" si="75"/>
        <v>CPP_008440</v>
      </c>
      <c r="X1220" s="8">
        <f>_xlfn.COUNTIFS($L$2:$L50434,W1220)</f>
        <v>1</v>
      </c>
    </row>
    <row r="1221" spans="10:24" ht="13.5">
      <c r="J1221" s="79">
        <v>2014</v>
      </c>
      <c r="K1221" s="81" t="s">
        <v>4</v>
      </c>
      <c r="L1221" s="65" t="s">
        <v>1440</v>
      </c>
      <c r="M1221" s="24">
        <v>999</v>
      </c>
      <c r="N1221" s="52" t="s">
        <v>25</v>
      </c>
      <c r="O1221" s="33" t="s">
        <v>13</v>
      </c>
      <c r="P1221" s="12">
        <v>0</v>
      </c>
      <c r="Q1221" s="59" t="s">
        <v>675</v>
      </c>
      <c r="R1221" s="59"/>
      <c r="T1221" s="8">
        <f t="shared" si="76"/>
        <v>1</v>
      </c>
      <c r="U1221" s="17">
        <f t="shared" si="77"/>
        <v>0</v>
      </c>
      <c r="V1221" s="17"/>
      <c r="W1221" s="19" t="str">
        <f t="shared" si="75"/>
        <v>CPP_008442</v>
      </c>
      <c r="X1221" s="8">
        <f>_xlfn.COUNTIFS($L$2:$L50435,W1221)</f>
        <v>1</v>
      </c>
    </row>
    <row r="1222" spans="10:24" ht="13.5">
      <c r="J1222" s="79">
        <v>2014</v>
      </c>
      <c r="K1222" s="81" t="s">
        <v>4</v>
      </c>
      <c r="L1222" s="65" t="s">
        <v>1441</v>
      </c>
      <c r="M1222" s="24">
        <v>999</v>
      </c>
      <c r="N1222" s="52" t="s">
        <v>25</v>
      </c>
      <c r="O1222" s="33" t="s">
        <v>13</v>
      </c>
      <c r="P1222" s="12">
        <v>0</v>
      </c>
      <c r="Q1222" s="59" t="s">
        <v>675</v>
      </c>
      <c r="R1222" s="59"/>
      <c r="T1222" s="8">
        <f t="shared" si="76"/>
        <v>1</v>
      </c>
      <c r="U1222" s="17">
        <f t="shared" si="77"/>
        <v>0</v>
      </c>
      <c r="V1222" s="17"/>
      <c r="W1222" s="19" t="str">
        <f t="shared" si="75"/>
        <v>CPP_008443</v>
      </c>
      <c r="X1222" s="8">
        <f>_xlfn.COUNTIFS($L$2:$L50436,W1222)</f>
        <v>1</v>
      </c>
    </row>
    <row r="1223" spans="10:24" ht="13.5">
      <c r="J1223" s="75">
        <v>2014</v>
      </c>
      <c r="K1223" s="19" t="s">
        <v>4</v>
      </c>
      <c r="L1223" s="90" t="s">
        <v>447</v>
      </c>
      <c r="M1223" s="72">
        <v>9762</v>
      </c>
      <c r="N1223" s="57" t="s">
        <v>25</v>
      </c>
      <c r="O1223" s="58" t="s">
        <v>13</v>
      </c>
      <c r="P1223" s="12">
        <v>0</v>
      </c>
      <c r="Q1223" s="59" t="s">
        <v>448</v>
      </c>
      <c r="R1223" s="59"/>
      <c r="T1223" s="8">
        <f t="shared" si="76"/>
        <v>1</v>
      </c>
      <c r="U1223" s="17">
        <f t="shared" si="77"/>
        <v>0</v>
      </c>
      <c r="V1223" s="17"/>
      <c r="W1223" s="19" t="str">
        <f t="shared" si="75"/>
        <v>CPP_008444</v>
      </c>
      <c r="X1223" s="8">
        <f>_xlfn.COUNTIFS($L$2:$L50437,W1223)</f>
        <v>1</v>
      </c>
    </row>
    <row r="1224" spans="10:24" ht="13.5">
      <c r="J1224" s="79">
        <v>2014</v>
      </c>
      <c r="K1224" s="81" t="s">
        <v>4</v>
      </c>
      <c r="L1224" s="65" t="s">
        <v>1494</v>
      </c>
      <c r="M1224" s="24">
        <v>999</v>
      </c>
      <c r="N1224" s="52" t="s">
        <v>25</v>
      </c>
      <c r="O1224" s="33" t="s">
        <v>13</v>
      </c>
      <c r="P1224" s="12">
        <v>0</v>
      </c>
      <c r="Q1224" s="59" t="s">
        <v>498</v>
      </c>
      <c r="R1224" s="59"/>
      <c r="T1224" s="8">
        <f t="shared" si="76"/>
        <v>1</v>
      </c>
      <c r="U1224" s="17">
        <f t="shared" si="77"/>
        <v>0</v>
      </c>
      <c r="V1224" s="17"/>
      <c r="W1224" s="19" t="str">
        <f t="shared" si="75"/>
        <v>CPP_008448</v>
      </c>
      <c r="X1224" s="8">
        <f>_xlfn.COUNTIFS($L$2:$L50438,W1224)</f>
        <v>1</v>
      </c>
    </row>
    <row r="1225" spans="10:24" ht="13.5">
      <c r="J1225" s="79">
        <v>2014</v>
      </c>
      <c r="K1225" s="81" t="s">
        <v>4</v>
      </c>
      <c r="L1225" s="65" t="s">
        <v>1414</v>
      </c>
      <c r="M1225" s="24">
        <v>999</v>
      </c>
      <c r="N1225" s="52" t="s">
        <v>25</v>
      </c>
      <c r="O1225" s="33" t="s">
        <v>13</v>
      </c>
      <c r="P1225" s="12">
        <v>0</v>
      </c>
      <c r="Q1225" s="59" t="s">
        <v>498</v>
      </c>
      <c r="R1225" s="59"/>
      <c r="T1225" s="8">
        <f t="shared" si="76"/>
        <v>1</v>
      </c>
      <c r="U1225" s="17">
        <f t="shared" si="77"/>
        <v>0</v>
      </c>
      <c r="V1225" s="17"/>
      <c r="W1225" s="19" t="str">
        <f t="shared" si="75"/>
        <v>CPP_008449</v>
      </c>
      <c r="X1225" s="8">
        <f>_xlfn.COUNTIFS($L$2:$L50439,W1225)</f>
        <v>1</v>
      </c>
    </row>
    <row r="1226" spans="10:24" ht="13.5">
      <c r="J1226" s="79">
        <v>2014</v>
      </c>
      <c r="K1226" s="81" t="s">
        <v>4</v>
      </c>
      <c r="L1226" s="65" t="s">
        <v>1463</v>
      </c>
      <c r="M1226" s="24">
        <v>999</v>
      </c>
      <c r="N1226" s="52" t="s">
        <v>25</v>
      </c>
      <c r="O1226" s="33" t="s">
        <v>13</v>
      </c>
      <c r="P1226" s="12">
        <v>0</v>
      </c>
      <c r="Q1226" s="59" t="s">
        <v>475</v>
      </c>
      <c r="R1226" s="59"/>
      <c r="T1226" s="8">
        <f t="shared" si="76"/>
        <v>1</v>
      </c>
      <c r="U1226" s="17">
        <f t="shared" si="77"/>
        <v>0</v>
      </c>
      <c r="V1226" s="17"/>
      <c r="W1226" s="19" t="str">
        <f t="shared" si="75"/>
        <v>CPP_008453</v>
      </c>
      <c r="X1226" s="8">
        <f>_xlfn.COUNTIFS($L$2:$L50440,W1226)</f>
        <v>1</v>
      </c>
    </row>
    <row r="1227" spans="10:24" ht="13.5">
      <c r="J1227" s="74">
        <v>2014</v>
      </c>
      <c r="K1227" s="81" t="s">
        <v>4</v>
      </c>
      <c r="L1227" s="65" t="s">
        <v>808</v>
      </c>
      <c r="M1227" s="24">
        <v>10975</v>
      </c>
      <c r="N1227" s="52" t="s">
        <v>25</v>
      </c>
      <c r="O1227" s="33" t="s">
        <v>13</v>
      </c>
      <c r="P1227" s="12">
        <v>0</v>
      </c>
      <c r="Q1227" s="59" t="s">
        <v>809</v>
      </c>
      <c r="R1227" s="59"/>
      <c r="T1227" s="8">
        <f t="shared" si="76"/>
        <v>1</v>
      </c>
      <c r="U1227" s="17">
        <f t="shared" si="77"/>
        <v>0</v>
      </c>
      <c r="V1227" s="17"/>
      <c r="W1227" s="19" t="str">
        <f t="shared" si="75"/>
        <v>CPP_008456</v>
      </c>
      <c r="X1227" s="8">
        <f>_xlfn.COUNTIFS($L$2:$L50441,W1227)</f>
        <v>1</v>
      </c>
    </row>
    <row r="1228" spans="10:24" ht="13.5">
      <c r="J1228" s="79">
        <v>2014</v>
      </c>
      <c r="K1228" s="81" t="s">
        <v>4</v>
      </c>
      <c r="L1228" s="65" t="s">
        <v>1393</v>
      </c>
      <c r="M1228" s="24">
        <v>999</v>
      </c>
      <c r="N1228" s="52" t="s">
        <v>25</v>
      </c>
      <c r="O1228" s="33" t="s">
        <v>13</v>
      </c>
      <c r="P1228" s="12">
        <v>0</v>
      </c>
      <c r="Q1228" s="59" t="s">
        <v>1394</v>
      </c>
      <c r="R1228" s="59"/>
      <c r="T1228" s="8">
        <f t="shared" si="76"/>
        <v>1</v>
      </c>
      <c r="U1228" s="17">
        <f t="shared" si="77"/>
        <v>0</v>
      </c>
      <c r="V1228" s="17"/>
      <c r="W1228" s="19" t="str">
        <f t="shared" si="75"/>
        <v>CPP_008475</v>
      </c>
      <c r="X1228" s="8">
        <f>_xlfn.COUNTIFS($L$2:$L50442,W1228)</f>
        <v>1</v>
      </c>
    </row>
    <row r="1229" spans="10:24" ht="13.5">
      <c r="J1229" s="79">
        <v>2014</v>
      </c>
      <c r="K1229" s="81" t="s">
        <v>4</v>
      </c>
      <c r="L1229" s="65" t="s">
        <v>1376</v>
      </c>
      <c r="M1229" s="24">
        <v>999</v>
      </c>
      <c r="N1229" s="52" t="s">
        <v>25</v>
      </c>
      <c r="O1229" s="33" t="s">
        <v>13</v>
      </c>
      <c r="P1229" s="12">
        <v>0</v>
      </c>
      <c r="Q1229" s="59" t="s">
        <v>537</v>
      </c>
      <c r="R1229" s="59"/>
      <c r="T1229" s="8">
        <f t="shared" si="76"/>
        <v>1</v>
      </c>
      <c r="U1229" s="17">
        <f t="shared" si="77"/>
        <v>0</v>
      </c>
      <c r="V1229" s="17"/>
      <c r="W1229" s="19" t="str">
        <f t="shared" si="75"/>
        <v>CPP_008477</v>
      </c>
      <c r="X1229" s="8">
        <f>_xlfn.COUNTIFS($L$2:$L50443,W1229)</f>
        <v>1</v>
      </c>
    </row>
    <row r="1230" spans="10:24" ht="13.5">
      <c r="J1230" s="78">
        <v>2014</v>
      </c>
      <c r="K1230" s="81" t="s">
        <v>4</v>
      </c>
      <c r="L1230" s="65" t="s">
        <v>1311</v>
      </c>
      <c r="M1230" s="24">
        <v>999</v>
      </c>
      <c r="N1230" s="52" t="s">
        <v>25</v>
      </c>
      <c r="O1230" s="33" t="s">
        <v>13</v>
      </c>
      <c r="P1230" s="12">
        <v>0</v>
      </c>
      <c r="Q1230" s="59" t="s">
        <v>537</v>
      </c>
      <c r="R1230" s="59"/>
      <c r="T1230" s="8">
        <f t="shared" si="76"/>
        <v>1</v>
      </c>
      <c r="U1230" s="17">
        <f t="shared" si="77"/>
        <v>0</v>
      </c>
      <c r="V1230" s="17"/>
      <c r="W1230" s="19" t="str">
        <f t="shared" si="75"/>
        <v>CPP_008478</v>
      </c>
      <c r="X1230" s="8">
        <f>_xlfn.COUNTIFS($L$2:$L50444,W1230)</f>
        <v>1</v>
      </c>
    </row>
    <row r="1231" spans="10:24" ht="13.5">
      <c r="J1231" s="79">
        <v>2014</v>
      </c>
      <c r="K1231" s="81" t="s">
        <v>4</v>
      </c>
      <c r="L1231" s="65" t="s">
        <v>1527</v>
      </c>
      <c r="M1231" s="24">
        <v>999</v>
      </c>
      <c r="N1231" s="52" t="s">
        <v>25</v>
      </c>
      <c r="O1231" s="33" t="s">
        <v>13</v>
      </c>
      <c r="P1231" s="12">
        <v>0</v>
      </c>
      <c r="Q1231" s="59" t="s">
        <v>1404</v>
      </c>
      <c r="R1231" s="59"/>
      <c r="T1231" s="8">
        <f t="shared" si="76"/>
        <v>1</v>
      </c>
      <c r="U1231" s="17">
        <f t="shared" si="77"/>
        <v>0</v>
      </c>
      <c r="V1231" s="17"/>
      <c r="W1231" s="19" t="str">
        <f t="shared" si="75"/>
        <v>CPP_008483</v>
      </c>
      <c r="X1231" s="8">
        <f>_xlfn.COUNTIFS($L$2:$L50445,W1231)</f>
        <v>1</v>
      </c>
    </row>
    <row r="1232" spans="10:24" ht="13.5">
      <c r="J1232" s="75">
        <v>2014</v>
      </c>
      <c r="K1232" s="19" t="s">
        <v>4</v>
      </c>
      <c r="L1232" s="95" t="s">
        <v>565</v>
      </c>
      <c r="M1232" s="24">
        <v>6000</v>
      </c>
      <c r="N1232" s="13" t="s">
        <v>14</v>
      </c>
      <c r="O1232" s="54" t="s">
        <v>13</v>
      </c>
      <c r="P1232" s="12">
        <v>0</v>
      </c>
      <c r="Q1232" s="59" t="s">
        <v>566</v>
      </c>
      <c r="R1232" s="59"/>
      <c r="T1232" s="8">
        <f t="shared" si="76"/>
        <v>1</v>
      </c>
      <c r="U1232" s="17">
        <f t="shared" si="77"/>
        <v>0</v>
      </c>
      <c r="V1232" s="17"/>
      <c r="W1232" s="19" t="str">
        <f t="shared" si="75"/>
        <v>CPP_008486</v>
      </c>
      <c r="X1232" s="8">
        <f>_xlfn.COUNTIFS($L$2:$L50446,W1232)</f>
        <v>1</v>
      </c>
    </row>
    <row r="1233" spans="10:24" ht="13.5">
      <c r="J1233" s="75">
        <v>2014</v>
      </c>
      <c r="K1233" s="19" t="s">
        <v>4</v>
      </c>
      <c r="L1233" s="95" t="s">
        <v>563</v>
      </c>
      <c r="M1233" s="24">
        <v>2000</v>
      </c>
      <c r="N1233" s="13" t="s">
        <v>14</v>
      </c>
      <c r="O1233" s="54" t="s">
        <v>13</v>
      </c>
      <c r="P1233" s="12">
        <v>0</v>
      </c>
      <c r="Q1233" s="59" t="s">
        <v>564</v>
      </c>
      <c r="R1233" s="59"/>
      <c r="T1233" s="8">
        <f t="shared" si="76"/>
        <v>1</v>
      </c>
      <c r="U1233" s="17">
        <f t="shared" si="77"/>
        <v>0</v>
      </c>
      <c r="V1233" s="17"/>
      <c r="W1233" s="19" t="str">
        <f t="shared" si="75"/>
        <v>CPP_008487</v>
      </c>
      <c r="X1233" s="8">
        <f>_xlfn.COUNTIFS($L$2:$L50447,W1233)</f>
        <v>1</v>
      </c>
    </row>
    <row r="1234" spans="10:24" ht="13.5">
      <c r="J1234" s="75">
        <v>2014</v>
      </c>
      <c r="K1234" s="19" t="s">
        <v>4</v>
      </c>
      <c r="L1234" s="95" t="s">
        <v>561</v>
      </c>
      <c r="M1234" s="24">
        <v>4000</v>
      </c>
      <c r="N1234" s="13" t="s">
        <v>14</v>
      </c>
      <c r="O1234" s="54" t="s">
        <v>13</v>
      </c>
      <c r="P1234" s="12">
        <v>0</v>
      </c>
      <c r="Q1234" s="59" t="s">
        <v>562</v>
      </c>
      <c r="R1234" s="59"/>
      <c r="T1234" s="8">
        <f t="shared" si="76"/>
        <v>1</v>
      </c>
      <c r="U1234" s="17">
        <f t="shared" si="77"/>
        <v>0</v>
      </c>
      <c r="V1234" s="17"/>
      <c r="W1234" s="19" t="str">
        <f t="shared" si="75"/>
        <v>CPP_008494</v>
      </c>
      <c r="X1234" s="8">
        <f>_xlfn.COUNTIFS($L$2:$L50448,W1234)</f>
        <v>1</v>
      </c>
    </row>
    <row r="1235" spans="10:24" ht="13.5">
      <c r="J1235" s="75">
        <v>2014</v>
      </c>
      <c r="K1235" s="19" t="s">
        <v>4</v>
      </c>
      <c r="L1235" s="95" t="s">
        <v>559</v>
      </c>
      <c r="M1235" s="24">
        <v>2000</v>
      </c>
      <c r="N1235" s="13" t="s">
        <v>14</v>
      </c>
      <c r="O1235" s="54" t="s">
        <v>13</v>
      </c>
      <c r="P1235" s="12">
        <v>0</v>
      </c>
      <c r="Q1235" s="59" t="s">
        <v>560</v>
      </c>
      <c r="R1235" s="59"/>
      <c r="T1235" s="8">
        <f t="shared" si="76"/>
        <v>1</v>
      </c>
      <c r="U1235" s="17">
        <f t="shared" si="77"/>
        <v>0</v>
      </c>
      <c r="V1235" s="17"/>
      <c r="W1235" s="19" t="str">
        <f t="shared" si="75"/>
        <v>CPP_008498</v>
      </c>
      <c r="X1235" s="8">
        <f>_xlfn.COUNTIFS($L$2:$L50449,W1235)</f>
        <v>1</v>
      </c>
    </row>
    <row r="1236" spans="10:24" ht="13.5">
      <c r="J1236" s="74">
        <v>2014</v>
      </c>
      <c r="K1236" s="81" t="s">
        <v>4</v>
      </c>
      <c r="L1236" s="65" t="s">
        <v>1560</v>
      </c>
      <c r="M1236" s="24">
        <v>12307</v>
      </c>
      <c r="N1236" s="52" t="s">
        <v>25</v>
      </c>
      <c r="O1236" s="33" t="s">
        <v>13</v>
      </c>
      <c r="P1236" s="12">
        <v>0</v>
      </c>
      <c r="Q1236" s="59" t="s">
        <v>1559</v>
      </c>
      <c r="R1236" s="59"/>
      <c r="T1236" s="8">
        <f t="shared" si="76"/>
        <v>1</v>
      </c>
      <c r="U1236" s="17">
        <f t="shared" si="77"/>
        <v>0</v>
      </c>
      <c r="V1236" s="17"/>
      <c r="W1236" s="19" t="str">
        <f t="shared" si="75"/>
        <v>CPP_008552</v>
      </c>
      <c r="X1236" s="8">
        <f>_xlfn.COUNTIFS($L$2:$L50450,W1236)</f>
        <v>1</v>
      </c>
    </row>
    <row r="1237" spans="10:24" ht="13.5">
      <c r="J1237" s="8">
        <v>2014</v>
      </c>
      <c r="K1237" s="13" t="s">
        <v>4</v>
      </c>
      <c r="L1237" s="100" t="s">
        <v>1627</v>
      </c>
      <c r="M1237" s="24">
        <v>999</v>
      </c>
      <c r="N1237" s="11" t="s">
        <v>25</v>
      </c>
      <c r="O1237" s="52" t="s">
        <v>13</v>
      </c>
      <c r="P1237" s="12">
        <v>0</v>
      </c>
      <c r="Q1237" s="59" t="s">
        <v>1146</v>
      </c>
      <c r="R1237" s="59"/>
      <c r="T1237" s="8">
        <f t="shared" si="76"/>
        <v>1</v>
      </c>
      <c r="U1237" s="17">
        <f t="shared" si="77"/>
        <v>0</v>
      </c>
      <c r="V1237" s="17"/>
      <c r="W1237" s="19" t="str">
        <f aca="true" t="shared" si="78" ref="W1237:W1300">L1237</f>
        <v>CPP_008553</v>
      </c>
      <c r="X1237" s="8">
        <f>_xlfn.COUNTIFS($L$2:$L50451,W1237)</f>
        <v>1</v>
      </c>
    </row>
    <row r="1238" spans="10:24" ht="13.5">
      <c r="J1238" s="74">
        <v>2014</v>
      </c>
      <c r="K1238" s="81" t="s">
        <v>4</v>
      </c>
      <c r="L1238" s="65" t="s">
        <v>1561</v>
      </c>
      <c r="M1238" s="24">
        <v>17030</v>
      </c>
      <c r="N1238" s="52" t="s">
        <v>25</v>
      </c>
      <c r="O1238" s="33" t="s">
        <v>13</v>
      </c>
      <c r="P1238" s="12">
        <v>0</v>
      </c>
      <c r="Q1238" s="59" t="s">
        <v>475</v>
      </c>
      <c r="R1238" s="59"/>
      <c r="T1238" s="8">
        <f t="shared" si="76"/>
        <v>1</v>
      </c>
      <c r="U1238" s="17">
        <f t="shared" si="77"/>
        <v>0</v>
      </c>
      <c r="V1238" s="17"/>
      <c r="W1238" s="19" t="str">
        <f t="shared" si="78"/>
        <v>CPP_008582</v>
      </c>
      <c r="X1238" s="8">
        <f>_xlfn.COUNTIFS($L$2:$L50452,W1238)</f>
        <v>1</v>
      </c>
    </row>
    <row r="1239" spans="10:24" ht="13.5">
      <c r="J1239" s="79">
        <v>2014</v>
      </c>
      <c r="K1239" s="81" t="s">
        <v>4</v>
      </c>
      <c r="L1239" s="65" t="s">
        <v>1403</v>
      </c>
      <c r="M1239" s="24">
        <v>999</v>
      </c>
      <c r="N1239" s="52" t="s">
        <v>25</v>
      </c>
      <c r="O1239" s="33" t="s">
        <v>13</v>
      </c>
      <c r="P1239" s="12">
        <v>0</v>
      </c>
      <c r="Q1239" s="59" t="s">
        <v>1404</v>
      </c>
      <c r="R1239" s="59"/>
      <c r="T1239" s="8">
        <f t="shared" si="76"/>
        <v>1</v>
      </c>
      <c r="U1239" s="17">
        <f t="shared" si="77"/>
        <v>0</v>
      </c>
      <c r="V1239" s="17"/>
      <c r="W1239" s="19" t="str">
        <f t="shared" si="78"/>
        <v>CPP_008721</v>
      </c>
      <c r="X1239" s="8">
        <f>_xlfn.COUNTIFS($L$2:$L50453,W1239)</f>
        <v>1</v>
      </c>
    </row>
    <row r="1240" spans="10:24" ht="13.5">
      <c r="J1240" s="77">
        <v>2014</v>
      </c>
      <c r="K1240" s="81" t="s">
        <v>4</v>
      </c>
      <c r="L1240" s="65" t="s">
        <v>1670</v>
      </c>
      <c r="M1240" s="24">
        <v>12000</v>
      </c>
      <c r="N1240" s="52" t="s">
        <v>25</v>
      </c>
      <c r="O1240" s="33" t="s">
        <v>119</v>
      </c>
      <c r="P1240" s="12">
        <v>1</v>
      </c>
      <c r="Q1240" s="59" t="s">
        <v>714</v>
      </c>
      <c r="R1240" s="59"/>
      <c r="T1240" s="8">
        <f t="shared" si="76"/>
        <v>1</v>
      </c>
      <c r="U1240" s="17">
        <f t="shared" si="77"/>
        <v>1</v>
      </c>
      <c r="V1240" s="17"/>
      <c r="W1240" s="19" t="str">
        <f t="shared" si="78"/>
        <v>CPP_009093</v>
      </c>
      <c r="X1240" s="8">
        <f>_xlfn.COUNTIFS($L$2:$L50454,W1240)</f>
        <v>1</v>
      </c>
    </row>
    <row r="1241" spans="10:24" ht="13.5">
      <c r="J1241" s="77">
        <v>2014</v>
      </c>
      <c r="K1241" s="81" t="s">
        <v>4</v>
      </c>
      <c r="L1241" s="65" t="s">
        <v>713</v>
      </c>
      <c r="M1241" s="24">
        <v>999</v>
      </c>
      <c r="N1241" s="52" t="s">
        <v>14</v>
      </c>
      <c r="O1241" s="33" t="s">
        <v>13</v>
      </c>
      <c r="P1241" s="12">
        <v>0</v>
      </c>
      <c r="Q1241" s="59" t="s">
        <v>714</v>
      </c>
      <c r="R1241" s="59"/>
      <c r="T1241" s="8">
        <f t="shared" si="76"/>
        <v>1</v>
      </c>
      <c r="U1241" s="17">
        <f t="shared" si="77"/>
        <v>0</v>
      </c>
      <c r="V1241" s="17"/>
      <c r="W1241" s="19" t="str">
        <f t="shared" si="78"/>
        <v>CPP_009999</v>
      </c>
      <c r="X1241" s="8">
        <f>_xlfn.COUNTIFS($L$2:$L50455,W1241)</f>
        <v>1</v>
      </c>
    </row>
    <row r="1242" spans="10:24" ht="13.5">
      <c r="J1242" s="74">
        <v>2014</v>
      </c>
      <c r="K1242" s="80" t="s">
        <v>1620</v>
      </c>
      <c r="L1242" s="88" t="s">
        <v>1726</v>
      </c>
      <c r="M1242" s="23">
        <v>6000</v>
      </c>
      <c r="N1242" s="11" t="s">
        <v>25</v>
      </c>
      <c r="O1242" s="52" t="s">
        <v>13</v>
      </c>
      <c r="P1242" s="12">
        <v>0</v>
      </c>
      <c r="Q1242" s="59"/>
      <c r="R1242" s="88" t="s">
        <v>1603</v>
      </c>
      <c r="T1242" s="8">
        <f t="shared" si="76"/>
        <v>1</v>
      </c>
      <c r="U1242" s="17">
        <f t="shared" si="77"/>
        <v>0</v>
      </c>
      <c r="V1242" s="17"/>
      <c r="W1242" s="19" t="str">
        <f t="shared" si="78"/>
        <v>2</v>
      </c>
      <c r="X1242" s="8">
        <f>_xlfn.COUNTIFS($L$2:$L50456,W1242)</f>
        <v>1</v>
      </c>
    </row>
    <row r="1243" spans="10:24" ht="13.5">
      <c r="J1243" s="74">
        <v>2014</v>
      </c>
      <c r="K1243" s="80" t="s">
        <v>1620</v>
      </c>
      <c r="L1243" s="88" t="s">
        <v>1727</v>
      </c>
      <c r="M1243" s="23">
        <v>8000</v>
      </c>
      <c r="N1243" s="11" t="s">
        <v>25</v>
      </c>
      <c r="O1243" s="52" t="s">
        <v>13</v>
      </c>
      <c r="P1243" s="12">
        <v>0</v>
      </c>
      <c r="Q1243" s="59"/>
      <c r="R1243" s="88" t="s">
        <v>1604</v>
      </c>
      <c r="T1243" s="8">
        <f t="shared" si="76"/>
        <v>1</v>
      </c>
      <c r="U1243" s="17">
        <f t="shared" si="77"/>
        <v>0</v>
      </c>
      <c r="V1243" s="17"/>
      <c r="W1243" s="19" t="str">
        <f t="shared" si="78"/>
        <v>3</v>
      </c>
      <c r="X1243" s="8">
        <f>_xlfn.COUNTIFS($L$2:$L50457,W1243)</f>
        <v>1</v>
      </c>
    </row>
    <row r="1244" spans="10:24" ht="13.5">
      <c r="J1244" s="74">
        <v>2014</v>
      </c>
      <c r="K1244" s="80" t="s">
        <v>1620</v>
      </c>
      <c r="L1244" s="88" t="s">
        <v>1729</v>
      </c>
      <c r="M1244" s="23">
        <v>18000</v>
      </c>
      <c r="N1244" s="11" t="s">
        <v>25</v>
      </c>
      <c r="O1244" s="52" t="s">
        <v>13</v>
      </c>
      <c r="P1244" s="12">
        <v>0</v>
      </c>
      <c r="Q1244" s="59"/>
      <c r="R1244" s="88" t="s">
        <v>1605</v>
      </c>
      <c r="T1244" s="8">
        <f t="shared" si="76"/>
        <v>1</v>
      </c>
      <c r="U1244" s="17">
        <f t="shared" si="77"/>
        <v>0</v>
      </c>
      <c r="V1244" s="17"/>
      <c r="W1244" s="19" t="str">
        <f t="shared" si="78"/>
        <v>5</v>
      </c>
      <c r="X1244" s="8">
        <f>_xlfn.COUNTIFS($L$2:$L50458,W1244)</f>
        <v>1</v>
      </c>
    </row>
    <row r="1245" spans="10:24" ht="13.5">
      <c r="J1245" s="74">
        <v>2014</v>
      </c>
      <c r="K1245" s="80" t="s">
        <v>1620</v>
      </c>
      <c r="L1245" s="88" t="s">
        <v>1730</v>
      </c>
      <c r="M1245" s="23">
        <v>12000</v>
      </c>
      <c r="N1245" s="11" t="s">
        <v>25</v>
      </c>
      <c r="O1245" s="52" t="s">
        <v>13</v>
      </c>
      <c r="P1245" s="12">
        <v>0</v>
      </c>
      <c r="Q1245" s="59"/>
      <c r="R1245" s="88" t="s">
        <v>1607</v>
      </c>
      <c r="T1245" s="8">
        <f t="shared" si="76"/>
        <v>1</v>
      </c>
      <c r="U1245" s="17">
        <f t="shared" si="77"/>
        <v>0</v>
      </c>
      <c r="V1245" s="17"/>
      <c r="W1245" s="19" t="str">
        <f t="shared" si="78"/>
        <v>7</v>
      </c>
      <c r="X1245" s="8">
        <f>_xlfn.COUNTIFS($L$2:$L50459,W1245)</f>
        <v>1</v>
      </c>
    </row>
    <row r="1246" spans="10:24" ht="13.5">
      <c r="J1246" s="74">
        <v>2014</v>
      </c>
      <c r="K1246" s="80" t="s">
        <v>1620</v>
      </c>
      <c r="L1246" s="88" t="s">
        <v>1728</v>
      </c>
      <c r="M1246" s="23">
        <v>110000</v>
      </c>
      <c r="N1246" s="11" t="s">
        <v>25</v>
      </c>
      <c r="O1246" s="52" t="s">
        <v>13</v>
      </c>
      <c r="P1246" s="12">
        <v>0</v>
      </c>
      <c r="Q1246" s="59"/>
      <c r="R1246" s="88" t="s">
        <v>1606</v>
      </c>
      <c r="T1246" s="8">
        <f t="shared" si="76"/>
        <v>1</v>
      </c>
      <c r="U1246" s="17">
        <f t="shared" si="77"/>
        <v>0</v>
      </c>
      <c r="V1246" s="17"/>
      <c r="W1246" s="19" t="str">
        <f t="shared" si="78"/>
        <v>8</v>
      </c>
      <c r="X1246" s="8">
        <f>_xlfn.COUNTIFS($L$2:$L50460,W1246)</f>
        <v>1</v>
      </c>
    </row>
    <row r="1247" spans="10:24" ht="13.5">
      <c r="J1247" s="74">
        <v>2014</v>
      </c>
      <c r="K1247" s="80" t="s">
        <v>1620</v>
      </c>
      <c r="L1247" s="88" t="s">
        <v>1731</v>
      </c>
      <c r="M1247" s="23">
        <v>6000</v>
      </c>
      <c r="N1247" s="11" t="s">
        <v>25</v>
      </c>
      <c r="O1247" s="52" t="s">
        <v>13</v>
      </c>
      <c r="P1247" s="12">
        <v>0</v>
      </c>
      <c r="Q1247" s="59"/>
      <c r="R1247" s="88" t="s">
        <v>1608</v>
      </c>
      <c r="T1247" s="8">
        <f t="shared" si="76"/>
        <v>1</v>
      </c>
      <c r="U1247" s="17">
        <f t="shared" si="77"/>
        <v>0</v>
      </c>
      <c r="V1247" s="17"/>
      <c r="W1247" s="19" t="str">
        <f t="shared" si="78"/>
        <v>9</v>
      </c>
      <c r="X1247" s="8">
        <f>_xlfn.COUNTIFS($L$2:$L50461,W1247)</f>
        <v>1</v>
      </c>
    </row>
    <row r="1248" spans="10:24" ht="13.5">
      <c r="J1248" s="74">
        <v>2014</v>
      </c>
      <c r="K1248" s="80" t="s">
        <v>1620</v>
      </c>
      <c r="L1248" s="88" t="s">
        <v>1732</v>
      </c>
      <c r="M1248" s="23">
        <v>8000</v>
      </c>
      <c r="N1248" s="11" t="s">
        <v>25</v>
      </c>
      <c r="O1248" s="52" t="s">
        <v>13</v>
      </c>
      <c r="P1248" s="12">
        <v>0</v>
      </c>
      <c r="Q1248" s="59"/>
      <c r="R1248" s="88" t="s">
        <v>1609</v>
      </c>
      <c r="T1248" s="8">
        <f t="shared" si="76"/>
        <v>1</v>
      </c>
      <c r="U1248" s="17">
        <f t="shared" si="77"/>
        <v>0</v>
      </c>
      <c r="V1248" s="17"/>
      <c r="W1248" s="19" t="str">
        <f t="shared" si="78"/>
        <v>10</v>
      </c>
      <c r="X1248" s="8">
        <f>_xlfn.COUNTIFS($L$2:$L50462,W1248)</f>
        <v>1</v>
      </c>
    </row>
    <row r="1249" spans="10:24" ht="13.5">
      <c r="J1249" s="74">
        <v>2014</v>
      </c>
      <c r="K1249" s="80" t="s">
        <v>1620</v>
      </c>
      <c r="L1249" s="88" t="s">
        <v>1733</v>
      </c>
      <c r="M1249" s="23">
        <v>50000</v>
      </c>
      <c r="N1249" s="11" t="s">
        <v>25</v>
      </c>
      <c r="O1249" s="52" t="s">
        <v>13</v>
      </c>
      <c r="P1249" s="12">
        <v>0</v>
      </c>
      <c r="Q1249" s="59"/>
      <c r="R1249" s="88" t="s">
        <v>1610</v>
      </c>
      <c r="T1249" s="8">
        <f t="shared" si="76"/>
        <v>1</v>
      </c>
      <c r="U1249" s="17">
        <f t="shared" si="77"/>
        <v>0</v>
      </c>
      <c r="V1249" s="17"/>
      <c r="W1249" s="19" t="str">
        <f t="shared" si="78"/>
        <v>11</v>
      </c>
      <c r="X1249" s="8">
        <f>_xlfn.COUNTIFS($L$2:$L50463,W1249)</f>
        <v>1</v>
      </c>
    </row>
    <row r="1250" spans="10:24" ht="13.5">
      <c r="J1250" s="74">
        <v>2014</v>
      </c>
      <c r="K1250" s="80" t="s">
        <v>1620</v>
      </c>
      <c r="L1250" s="88" t="s">
        <v>1737</v>
      </c>
      <c r="M1250" s="23">
        <v>7500</v>
      </c>
      <c r="N1250" s="11" t="s">
        <v>25</v>
      </c>
      <c r="O1250" s="52" t="s">
        <v>13</v>
      </c>
      <c r="P1250" s="12">
        <v>0</v>
      </c>
      <c r="Q1250" s="59"/>
      <c r="R1250" s="88" t="s">
        <v>1614</v>
      </c>
      <c r="T1250" s="8">
        <f t="shared" si="76"/>
        <v>1</v>
      </c>
      <c r="U1250" s="17">
        <f t="shared" si="77"/>
        <v>0</v>
      </c>
      <c r="V1250" s="17"/>
      <c r="W1250" s="19" t="str">
        <f t="shared" si="78"/>
        <v>12</v>
      </c>
      <c r="X1250" s="8">
        <f>_xlfn.COUNTIFS($L$2:$L50464,W1250)</f>
        <v>1</v>
      </c>
    </row>
    <row r="1251" spans="10:24" ht="13.5">
      <c r="J1251" s="74">
        <v>2014</v>
      </c>
      <c r="K1251" s="80" t="s">
        <v>1620</v>
      </c>
      <c r="L1251" s="88" t="s">
        <v>1734</v>
      </c>
      <c r="M1251" s="23">
        <v>6000</v>
      </c>
      <c r="N1251" s="11" t="s">
        <v>25</v>
      </c>
      <c r="O1251" s="52" t="s">
        <v>13</v>
      </c>
      <c r="P1251" s="12">
        <v>0</v>
      </c>
      <c r="Q1251" s="59"/>
      <c r="R1251" s="88" t="s">
        <v>1611</v>
      </c>
      <c r="T1251" s="8">
        <f t="shared" si="76"/>
        <v>1</v>
      </c>
      <c r="U1251" s="17">
        <f t="shared" si="77"/>
        <v>0</v>
      </c>
      <c r="V1251" s="17"/>
      <c r="W1251" s="19" t="str">
        <f t="shared" si="78"/>
        <v>13</v>
      </c>
      <c r="X1251" s="8">
        <f>_xlfn.COUNTIFS($L$2:$L50465,W1251)</f>
        <v>1</v>
      </c>
    </row>
    <row r="1252" spans="10:24" ht="13.5">
      <c r="J1252" s="74">
        <v>2014</v>
      </c>
      <c r="K1252" s="80" t="s">
        <v>1620</v>
      </c>
      <c r="L1252" s="88" t="s">
        <v>1736</v>
      </c>
      <c r="M1252" s="23">
        <v>15000</v>
      </c>
      <c r="N1252" s="11" t="s">
        <v>25</v>
      </c>
      <c r="O1252" s="52" t="s">
        <v>13</v>
      </c>
      <c r="P1252" s="12">
        <v>0</v>
      </c>
      <c r="Q1252" s="59"/>
      <c r="R1252" s="88" t="s">
        <v>1613</v>
      </c>
      <c r="T1252" s="8">
        <f t="shared" si="76"/>
        <v>1</v>
      </c>
      <c r="U1252" s="17">
        <f t="shared" si="77"/>
        <v>0</v>
      </c>
      <c r="V1252" s="17"/>
      <c r="W1252" s="19" t="str">
        <f t="shared" si="78"/>
        <v>14</v>
      </c>
      <c r="X1252" s="8">
        <f>_xlfn.COUNTIFS($L$2:$L50466,W1252)</f>
        <v>1</v>
      </c>
    </row>
    <row r="1253" spans="10:24" ht="13.5">
      <c r="J1253" s="74">
        <v>2014</v>
      </c>
      <c r="K1253" s="80" t="s">
        <v>1620</v>
      </c>
      <c r="L1253" s="88" t="s">
        <v>1738</v>
      </c>
      <c r="M1253" s="23">
        <v>8000</v>
      </c>
      <c r="N1253" s="11" t="s">
        <v>25</v>
      </c>
      <c r="O1253" s="52" t="s">
        <v>13</v>
      </c>
      <c r="P1253" s="12">
        <v>0</v>
      </c>
      <c r="Q1253" s="59"/>
      <c r="R1253" s="88" t="s">
        <v>1615</v>
      </c>
      <c r="T1253" s="8">
        <f t="shared" si="76"/>
        <v>1</v>
      </c>
      <c r="U1253" s="17">
        <f t="shared" si="77"/>
        <v>0</v>
      </c>
      <c r="V1253" s="17"/>
      <c r="W1253" s="19" t="str">
        <f t="shared" si="78"/>
        <v>15</v>
      </c>
      <c r="X1253" s="8">
        <f>_xlfn.COUNTIFS($L$2:$L50467,W1253)</f>
        <v>1</v>
      </c>
    </row>
    <row r="1254" spans="10:24" ht="13.5">
      <c r="J1254" s="74">
        <v>2014</v>
      </c>
      <c r="K1254" s="80" t="s">
        <v>1620</v>
      </c>
      <c r="L1254" s="88" t="s">
        <v>1735</v>
      </c>
      <c r="M1254" s="23">
        <v>26500</v>
      </c>
      <c r="N1254" s="11" t="s">
        <v>25</v>
      </c>
      <c r="O1254" s="52" t="s">
        <v>13</v>
      </c>
      <c r="P1254" s="12">
        <v>0</v>
      </c>
      <c r="Q1254" s="59"/>
      <c r="R1254" s="88" t="s">
        <v>1612</v>
      </c>
      <c r="T1254" s="8">
        <f t="shared" si="76"/>
        <v>1</v>
      </c>
      <c r="U1254" s="17">
        <f t="shared" si="77"/>
        <v>0</v>
      </c>
      <c r="V1254" s="17"/>
      <c r="W1254" s="19" t="str">
        <f t="shared" si="78"/>
        <v>16</v>
      </c>
      <c r="X1254" s="8">
        <f>_xlfn.COUNTIFS($L$2:$L50468,W1254)</f>
        <v>1</v>
      </c>
    </row>
    <row r="1255" spans="10:24" ht="13.5">
      <c r="J1255" s="75">
        <v>2014</v>
      </c>
      <c r="K1255" s="19" t="s">
        <v>7</v>
      </c>
      <c r="L1255" s="86">
        <v>15293698</v>
      </c>
      <c r="M1255" s="98">
        <v>10000</v>
      </c>
      <c r="N1255" s="13" t="s">
        <v>14</v>
      </c>
      <c r="O1255" s="54" t="s">
        <v>13</v>
      </c>
      <c r="P1255" s="12">
        <v>0</v>
      </c>
      <c r="Q1255" s="99"/>
      <c r="R1255" s="99"/>
      <c r="T1255" s="8">
        <f t="shared" si="76"/>
        <v>1</v>
      </c>
      <c r="U1255" s="17">
        <f t="shared" si="77"/>
        <v>0</v>
      </c>
      <c r="V1255" s="17"/>
      <c r="W1255" s="19">
        <f t="shared" si="78"/>
        <v>15293698</v>
      </c>
      <c r="X1255" s="8">
        <f>_xlfn.COUNTIFS($L$2:$L50469,W1255)</f>
        <v>1</v>
      </c>
    </row>
    <row r="1256" spans="10:24" ht="13.5">
      <c r="J1256" s="75">
        <v>2014</v>
      </c>
      <c r="K1256" s="19" t="s">
        <v>7</v>
      </c>
      <c r="L1256" s="86">
        <v>60382177</v>
      </c>
      <c r="M1256" s="98">
        <v>1500</v>
      </c>
      <c r="N1256" s="13" t="s">
        <v>14</v>
      </c>
      <c r="O1256" s="54" t="s">
        <v>13</v>
      </c>
      <c r="P1256" s="12">
        <v>0</v>
      </c>
      <c r="Q1256" s="99"/>
      <c r="R1256" s="99"/>
      <c r="T1256" s="8">
        <f t="shared" si="76"/>
        <v>1</v>
      </c>
      <c r="U1256" s="17">
        <f t="shared" si="77"/>
        <v>0</v>
      </c>
      <c r="V1256" s="17"/>
      <c r="W1256" s="19">
        <f t="shared" si="78"/>
        <v>60382177</v>
      </c>
      <c r="X1256" s="8">
        <f>_xlfn.COUNTIFS($L$2:$L50470,W1256)</f>
        <v>1</v>
      </c>
    </row>
    <row r="1257" spans="10:24" ht="13.5">
      <c r="J1257" s="74">
        <v>2014</v>
      </c>
      <c r="K1257" s="81" t="s">
        <v>7</v>
      </c>
      <c r="L1257" s="65">
        <v>67196483</v>
      </c>
      <c r="M1257" s="98">
        <v>5000</v>
      </c>
      <c r="N1257" s="52" t="s">
        <v>14</v>
      </c>
      <c r="O1257" s="33" t="s">
        <v>13</v>
      </c>
      <c r="P1257" s="12">
        <v>0</v>
      </c>
      <c r="Q1257" s="59" t="s">
        <v>730</v>
      </c>
      <c r="R1257" s="59"/>
      <c r="T1257" s="8">
        <f t="shared" si="76"/>
        <v>1</v>
      </c>
      <c r="U1257" s="17">
        <f t="shared" si="77"/>
        <v>0</v>
      </c>
      <c r="V1257" s="17"/>
      <c r="W1257" s="19">
        <f t="shared" si="78"/>
        <v>67196483</v>
      </c>
      <c r="X1257" s="8">
        <f>_xlfn.COUNTIFS($L$2:$L50471,W1257)</f>
        <v>1</v>
      </c>
    </row>
    <row r="1258" spans="10:24" ht="13.5">
      <c r="J1258" s="74">
        <v>2014</v>
      </c>
      <c r="K1258" s="80" t="s">
        <v>7</v>
      </c>
      <c r="L1258" s="88">
        <v>84924517</v>
      </c>
      <c r="M1258" s="23">
        <v>8000</v>
      </c>
      <c r="N1258" s="11" t="s">
        <v>14</v>
      </c>
      <c r="O1258" s="52" t="s">
        <v>13</v>
      </c>
      <c r="P1258" s="12">
        <v>0</v>
      </c>
      <c r="Q1258" s="59"/>
      <c r="R1258" s="59"/>
      <c r="T1258" s="8">
        <f t="shared" si="76"/>
        <v>1</v>
      </c>
      <c r="U1258" s="17">
        <f t="shared" si="77"/>
        <v>0</v>
      </c>
      <c r="V1258" s="17"/>
      <c r="W1258" s="19">
        <f t="shared" si="78"/>
        <v>84924517</v>
      </c>
      <c r="X1258" s="8">
        <f>_xlfn.COUNTIFS($L$2:$L50472,W1258)</f>
        <v>1</v>
      </c>
    </row>
    <row r="1259" spans="10:24" ht="13.5">
      <c r="J1259" s="75">
        <v>2014</v>
      </c>
      <c r="K1259" s="19" t="s">
        <v>7</v>
      </c>
      <c r="L1259" s="86">
        <v>93580205</v>
      </c>
      <c r="M1259" s="98">
        <v>5000</v>
      </c>
      <c r="N1259" s="13" t="s">
        <v>14</v>
      </c>
      <c r="O1259" s="54" t="s">
        <v>13</v>
      </c>
      <c r="P1259" s="12">
        <v>0</v>
      </c>
      <c r="Q1259" s="99"/>
      <c r="R1259" s="99"/>
      <c r="T1259" s="8">
        <f t="shared" si="76"/>
        <v>1</v>
      </c>
      <c r="U1259" s="17">
        <f t="shared" si="77"/>
        <v>0</v>
      </c>
      <c r="V1259" s="17"/>
      <c r="W1259" s="19">
        <f t="shared" si="78"/>
        <v>93580205</v>
      </c>
      <c r="X1259" s="8">
        <f>_xlfn.COUNTIFS($L$2:$L50473,W1259)</f>
        <v>1</v>
      </c>
    </row>
    <row r="1260" spans="10:24" ht="13.5">
      <c r="J1260" s="75">
        <v>2014</v>
      </c>
      <c r="K1260" s="19" t="s">
        <v>7</v>
      </c>
      <c r="L1260" s="86">
        <v>107580974</v>
      </c>
      <c r="M1260" s="98">
        <v>10000</v>
      </c>
      <c r="N1260" s="13" t="s">
        <v>14</v>
      </c>
      <c r="O1260" s="54" t="s">
        <v>13</v>
      </c>
      <c r="P1260" s="12">
        <v>0</v>
      </c>
      <c r="Q1260" s="99"/>
      <c r="R1260" s="99"/>
      <c r="T1260" s="8">
        <f t="shared" si="76"/>
        <v>1</v>
      </c>
      <c r="U1260" s="17">
        <f t="shared" si="77"/>
        <v>0</v>
      </c>
      <c r="V1260" s="17"/>
      <c r="W1260" s="19">
        <f t="shared" si="78"/>
        <v>107580974</v>
      </c>
      <c r="X1260" s="8">
        <f>_xlfn.COUNTIFS($L$2:$L50474,W1260)</f>
        <v>1</v>
      </c>
    </row>
    <row r="1261" spans="10:24" ht="13.5">
      <c r="J1261" s="75">
        <v>2014</v>
      </c>
      <c r="K1261" s="19" t="s">
        <v>7</v>
      </c>
      <c r="L1261" s="86">
        <v>111288881</v>
      </c>
      <c r="M1261" s="98">
        <v>8500</v>
      </c>
      <c r="N1261" s="13" t="s">
        <v>14</v>
      </c>
      <c r="O1261" s="54" t="s">
        <v>13</v>
      </c>
      <c r="P1261" s="12">
        <v>0</v>
      </c>
      <c r="Q1261" s="99"/>
      <c r="R1261" s="99"/>
      <c r="T1261" s="8">
        <f t="shared" si="76"/>
        <v>1</v>
      </c>
      <c r="U1261" s="17">
        <f t="shared" si="77"/>
        <v>0</v>
      </c>
      <c r="V1261" s="17"/>
      <c r="W1261" s="19">
        <f t="shared" si="78"/>
        <v>111288881</v>
      </c>
      <c r="X1261" s="8">
        <f>_xlfn.COUNTIFS($L$2:$L50475,W1261)</f>
        <v>1</v>
      </c>
    </row>
    <row r="1262" spans="10:24" ht="13.5">
      <c r="J1262" s="74">
        <v>2014</v>
      </c>
      <c r="K1262" s="80" t="s">
        <v>7</v>
      </c>
      <c r="L1262" s="90">
        <v>116534409</v>
      </c>
      <c r="M1262" s="23">
        <v>2500</v>
      </c>
      <c r="N1262" s="11" t="s">
        <v>14</v>
      </c>
      <c r="O1262" s="52" t="s">
        <v>13</v>
      </c>
      <c r="P1262" s="12">
        <v>0</v>
      </c>
      <c r="Q1262" s="59"/>
      <c r="R1262" s="59"/>
      <c r="T1262" s="8">
        <f t="shared" si="76"/>
        <v>1</v>
      </c>
      <c r="U1262" s="17">
        <f t="shared" si="77"/>
        <v>0</v>
      </c>
      <c r="V1262" s="17"/>
      <c r="W1262" s="19">
        <f t="shared" si="78"/>
        <v>116534409</v>
      </c>
      <c r="X1262" s="8">
        <f>_xlfn.COUNTIFS($L$2:$L50476,W1262)</f>
        <v>1</v>
      </c>
    </row>
    <row r="1263" spans="10:24" ht="13.5">
      <c r="J1263" s="74">
        <v>2014</v>
      </c>
      <c r="K1263" s="80" t="s">
        <v>7</v>
      </c>
      <c r="L1263" s="88">
        <v>138615903</v>
      </c>
      <c r="M1263" s="23">
        <v>1200</v>
      </c>
      <c r="N1263" s="11" t="s">
        <v>14</v>
      </c>
      <c r="O1263" s="52" t="s">
        <v>13</v>
      </c>
      <c r="P1263" s="12">
        <v>0</v>
      </c>
      <c r="Q1263" s="59"/>
      <c r="R1263" s="59"/>
      <c r="T1263" s="8">
        <f t="shared" si="76"/>
        <v>1</v>
      </c>
      <c r="U1263" s="17">
        <f t="shared" si="77"/>
        <v>0</v>
      </c>
      <c r="V1263" s="17"/>
      <c r="W1263" s="19">
        <f t="shared" si="78"/>
        <v>138615903</v>
      </c>
      <c r="X1263" s="8">
        <f>_xlfn.COUNTIFS($L$2:$L50477,W1263)</f>
        <v>1</v>
      </c>
    </row>
    <row r="1264" spans="10:24" ht="13.5">
      <c r="J1264" s="75">
        <v>2014</v>
      </c>
      <c r="K1264" s="19" t="s">
        <v>7</v>
      </c>
      <c r="L1264" s="86">
        <v>148184325</v>
      </c>
      <c r="M1264" s="98">
        <v>3100</v>
      </c>
      <c r="N1264" s="13" t="s">
        <v>14</v>
      </c>
      <c r="O1264" s="54" t="s">
        <v>13</v>
      </c>
      <c r="P1264" s="12">
        <v>0</v>
      </c>
      <c r="Q1264" s="99"/>
      <c r="R1264" s="99"/>
      <c r="T1264" s="8">
        <f t="shared" si="76"/>
        <v>1</v>
      </c>
      <c r="U1264" s="17">
        <f t="shared" si="77"/>
        <v>0</v>
      </c>
      <c r="V1264" s="17"/>
      <c r="W1264" s="19">
        <f t="shared" si="78"/>
        <v>148184325</v>
      </c>
      <c r="X1264" s="8">
        <f>_xlfn.COUNTIFS($L$2:$L50478,W1264)</f>
        <v>1</v>
      </c>
    </row>
    <row r="1265" spans="10:24" ht="13.5">
      <c r="J1265" s="75">
        <v>2014</v>
      </c>
      <c r="K1265" s="19" t="s">
        <v>7</v>
      </c>
      <c r="L1265" s="86">
        <v>158692195</v>
      </c>
      <c r="M1265" s="98">
        <v>4500</v>
      </c>
      <c r="N1265" s="13" t="s">
        <v>14</v>
      </c>
      <c r="O1265" s="54" t="s">
        <v>13</v>
      </c>
      <c r="P1265" s="12">
        <v>0</v>
      </c>
      <c r="Q1265" s="99"/>
      <c r="R1265" s="99"/>
      <c r="T1265" s="8">
        <f t="shared" si="76"/>
        <v>1</v>
      </c>
      <c r="U1265" s="17">
        <f t="shared" si="77"/>
        <v>0</v>
      </c>
      <c r="V1265" s="17"/>
      <c r="W1265" s="19">
        <f t="shared" si="78"/>
        <v>158692195</v>
      </c>
      <c r="X1265" s="8">
        <f>_xlfn.COUNTIFS($L$2:$L50479,W1265)</f>
        <v>1</v>
      </c>
    </row>
    <row r="1266" spans="10:24" ht="13.5">
      <c r="J1266" s="75">
        <v>2014</v>
      </c>
      <c r="K1266" s="19" t="s">
        <v>7</v>
      </c>
      <c r="L1266" s="86">
        <v>166747618</v>
      </c>
      <c r="M1266" s="98">
        <v>15000</v>
      </c>
      <c r="N1266" s="13" t="s">
        <v>14</v>
      </c>
      <c r="O1266" s="54" t="s">
        <v>13</v>
      </c>
      <c r="P1266" s="12">
        <v>0</v>
      </c>
      <c r="Q1266" s="99"/>
      <c r="R1266" s="99"/>
      <c r="T1266" s="8">
        <f t="shared" si="76"/>
        <v>1</v>
      </c>
      <c r="U1266" s="17">
        <f t="shared" si="77"/>
        <v>0</v>
      </c>
      <c r="V1266" s="17"/>
      <c r="W1266" s="19">
        <f t="shared" si="78"/>
        <v>166747618</v>
      </c>
      <c r="X1266" s="8">
        <f>_xlfn.COUNTIFS($L$2:$L50480,W1266)</f>
        <v>1</v>
      </c>
    </row>
    <row r="1267" spans="10:24" ht="13.5">
      <c r="J1267" s="74">
        <v>2014</v>
      </c>
      <c r="K1267" s="80" t="s">
        <v>7</v>
      </c>
      <c r="L1267" s="88">
        <v>185364022</v>
      </c>
      <c r="M1267" s="23">
        <v>3000</v>
      </c>
      <c r="N1267" s="11" t="s">
        <v>14</v>
      </c>
      <c r="O1267" s="52" t="s">
        <v>13</v>
      </c>
      <c r="P1267" s="12">
        <v>0</v>
      </c>
      <c r="Q1267" s="59"/>
      <c r="R1267" s="59"/>
      <c r="T1267" s="8">
        <f t="shared" si="76"/>
        <v>1</v>
      </c>
      <c r="U1267" s="17">
        <f t="shared" si="77"/>
        <v>0</v>
      </c>
      <c r="V1267" s="17"/>
      <c r="W1267" s="19">
        <f t="shared" si="78"/>
        <v>185364022</v>
      </c>
      <c r="X1267" s="8">
        <f>_xlfn.COUNTIFS($L$2:$L50481,W1267)</f>
        <v>1</v>
      </c>
    </row>
    <row r="1268" spans="10:24" ht="13.5">
      <c r="J1268" s="75">
        <v>2014</v>
      </c>
      <c r="K1268" s="19" t="s">
        <v>7</v>
      </c>
      <c r="L1268" s="86">
        <v>189687028</v>
      </c>
      <c r="M1268" s="98">
        <v>9800</v>
      </c>
      <c r="N1268" s="13" t="s">
        <v>14</v>
      </c>
      <c r="O1268" s="54" t="s">
        <v>13</v>
      </c>
      <c r="P1268" s="12">
        <v>0</v>
      </c>
      <c r="Q1268" s="99"/>
      <c r="R1268" s="99"/>
      <c r="T1268" s="8">
        <f t="shared" si="76"/>
        <v>1</v>
      </c>
      <c r="U1268" s="17">
        <f t="shared" si="77"/>
        <v>0</v>
      </c>
      <c r="V1268" s="17"/>
      <c r="W1268" s="19">
        <f t="shared" si="78"/>
        <v>189687028</v>
      </c>
      <c r="X1268" s="8">
        <f>_xlfn.COUNTIFS($L$2:$L50482,W1268)</f>
        <v>1</v>
      </c>
    </row>
    <row r="1269" spans="10:24" ht="13.5">
      <c r="J1269" s="75">
        <v>2014</v>
      </c>
      <c r="K1269" s="19" t="s">
        <v>7</v>
      </c>
      <c r="L1269" s="86">
        <v>203578883</v>
      </c>
      <c r="M1269" s="98">
        <v>2000</v>
      </c>
      <c r="N1269" s="13" t="s">
        <v>14</v>
      </c>
      <c r="O1269" s="54" t="s">
        <v>13</v>
      </c>
      <c r="P1269" s="12">
        <v>0</v>
      </c>
      <c r="Q1269" s="99"/>
      <c r="R1269" s="99"/>
      <c r="T1269" s="8">
        <f t="shared" si="76"/>
        <v>1</v>
      </c>
      <c r="U1269" s="17">
        <f t="shared" si="77"/>
        <v>0</v>
      </c>
      <c r="V1269" s="17"/>
      <c r="W1269" s="19">
        <f t="shared" si="78"/>
        <v>203578883</v>
      </c>
      <c r="X1269" s="8">
        <f>_xlfn.COUNTIFS($L$2:$L50483,W1269)</f>
        <v>1</v>
      </c>
    </row>
    <row r="1270" spans="10:24" ht="13.5">
      <c r="J1270" s="75">
        <v>2014</v>
      </c>
      <c r="K1270" s="19" t="s">
        <v>7</v>
      </c>
      <c r="L1270" s="86">
        <v>207740016</v>
      </c>
      <c r="M1270" s="98">
        <v>5000</v>
      </c>
      <c r="N1270" s="13" t="s">
        <v>14</v>
      </c>
      <c r="O1270" s="54" t="s">
        <v>13</v>
      </c>
      <c r="P1270" s="12">
        <v>0</v>
      </c>
      <c r="Q1270" s="99"/>
      <c r="R1270" s="99"/>
      <c r="T1270" s="8">
        <f t="shared" si="76"/>
        <v>1</v>
      </c>
      <c r="U1270" s="17">
        <f t="shared" si="77"/>
        <v>0</v>
      </c>
      <c r="V1270" s="17"/>
      <c r="W1270" s="19">
        <f t="shared" si="78"/>
        <v>207740016</v>
      </c>
      <c r="X1270" s="8">
        <f>_xlfn.COUNTIFS($L$2:$L50484,W1270)</f>
        <v>1</v>
      </c>
    </row>
    <row r="1271" spans="10:24" ht="13.5">
      <c r="J1271" s="74">
        <v>2014</v>
      </c>
      <c r="K1271" s="80" t="s">
        <v>7</v>
      </c>
      <c r="L1271" s="88">
        <v>208950385</v>
      </c>
      <c r="M1271" s="23">
        <v>1000</v>
      </c>
      <c r="N1271" s="11" t="s">
        <v>14</v>
      </c>
      <c r="O1271" s="52" t="s">
        <v>13</v>
      </c>
      <c r="P1271" s="12">
        <v>0</v>
      </c>
      <c r="Q1271" s="59"/>
      <c r="R1271" s="59"/>
      <c r="T1271" s="8">
        <f t="shared" si="76"/>
        <v>1</v>
      </c>
      <c r="U1271" s="17">
        <f t="shared" si="77"/>
        <v>0</v>
      </c>
      <c r="V1271" s="17"/>
      <c r="W1271" s="19">
        <f t="shared" si="78"/>
        <v>208950385</v>
      </c>
      <c r="X1271" s="8">
        <f>_xlfn.COUNTIFS($L$2:$L50485,W1271)</f>
        <v>1</v>
      </c>
    </row>
    <row r="1272" spans="10:24" ht="13.5">
      <c r="J1272" s="74">
        <v>2014</v>
      </c>
      <c r="K1272" s="81" t="s">
        <v>7</v>
      </c>
      <c r="L1272" s="65">
        <v>213355182</v>
      </c>
      <c r="M1272" s="24">
        <v>7000</v>
      </c>
      <c r="N1272" s="52" t="s">
        <v>14</v>
      </c>
      <c r="O1272" s="33" t="s">
        <v>13</v>
      </c>
      <c r="P1272" s="12">
        <v>0</v>
      </c>
      <c r="Q1272" s="59" t="s">
        <v>780</v>
      </c>
      <c r="R1272" s="59"/>
      <c r="T1272" s="8">
        <f t="shared" si="76"/>
        <v>1</v>
      </c>
      <c r="U1272" s="17">
        <f t="shared" si="77"/>
        <v>0</v>
      </c>
      <c r="V1272" s="17"/>
      <c r="W1272" s="19">
        <f t="shared" si="78"/>
        <v>213355182</v>
      </c>
      <c r="X1272" s="8">
        <f>_xlfn.COUNTIFS($L$2:$L50486,W1272)</f>
        <v>1</v>
      </c>
    </row>
    <row r="1273" spans="10:24" ht="13.5">
      <c r="J1273" s="75">
        <v>2014</v>
      </c>
      <c r="K1273" s="19" t="s">
        <v>7</v>
      </c>
      <c r="L1273" s="86">
        <v>234684536</v>
      </c>
      <c r="M1273" s="98">
        <v>12000</v>
      </c>
      <c r="N1273" s="13" t="s">
        <v>14</v>
      </c>
      <c r="O1273" s="54" t="s">
        <v>13</v>
      </c>
      <c r="P1273" s="12">
        <v>0</v>
      </c>
      <c r="Q1273" s="99"/>
      <c r="R1273" s="99"/>
      <c r="T1273" s="8">
        <f t="shared" si="76"/>
        <v>1</v>
      </c>
      <c r="U1273" s="17">
        <f t="shared" si="77"/>
        <v>0</v>
      </c>
      <c r="V1273" s="17"/>
      <c r="W1273" s="19">
        <f t="shared" si="78"/>
        <v>234684536</v>
      </c>
      <c r="X1273" s="8">
        <f>_xlfn.COUNTIFS($L$2:$L50487,W1273)</f>
        <v>1</v>
      </c>
    </row>
    <row r="1274" spans="10:24" ht="13.5">
      <c r="J1274" s="75">
        <v>2014</v>
      </c>
      <c r="K1274" s="19" t="s">
        <v>7</v>
      </c>
      <c r="L1274" s="86">
        <v>237085204</v>
      </c>
      <c r="M1274" s="98">
        <v>5800</v>
      </c>
      <c r="N1274" s="13" t="s">
        <v>14</v>
      </c>
      <c r="O1274" s="54" t="s">
        <v>13</v>
      </c>
      <c r="P1274" s="12">
        <v>0</v>
      </c>
      <c r="Q1274" s="99"/>
      <c r="R1274" s="99"/>
      <c r="T1274" s="8">
        <f t="shared" si="76"/>
        <v>1</v>
      </c>
      <c r="U1274" s="17">
        <f t="shared" si="77"/>
        <v>0</v>
      </c>
      <c r="V1274" s="17"/>
      <c r="W1274" s="19">
        <f t="shared" si="78"/>
        <v>237085204</v>
      </c>
      <c r="X1274" s="8">
        <f>_xlfn.COUNTIFS($L$2:$L50488,W1274)</f>
        <v>1</v>
      </c>
    </row>
    <row r="1275" spans="10:24" ht="13.5">
      <c r="J1275" s="75">
        <v>2014</v>
      </c>
      <c r="K1275" s="19" t="s">
        <v>7</v>
      </c>
      <c r="L1275" s="86">
        <v>244574054</v>
      </c>
      <c r="M1275" s="98">
        <v>6000</v>
      </c>
      <c r="N1275" s="13" t="s">
        <v>14</v>
      </c>
      <c r="O1275" s="54" t="s">
        <v>13</v>
      </c>
      <c r="P1275" s="12">
        <v>0</v>
      </c>
      <c r="Q1275" s="99"/>
      <c r="R1275" s="99"/>
      <c r="T1275" s="8">
        <f t="shared" si="76"/>
        <v>1</v>
      </c>
      <c r="U1275" s="17">
        <f t="shared" si="77"/>
        <v>0</v>
      </c>
      <c r="V1275" s="17"/>
      <c r="W1275" s="19">
        <f t="shared" si="78"/>
        <v>244574054</v>
      </c>
      <c r="X1275" s="8">
        <f>_xlfn.COUNTIFS($L$2:$L50489,W1275)</f>
        <v>1</v>
      </c>
    </row>
    <row r="1276" spans="10:24" ht="13.5">
      <c r="J1276" s="75">
        <v>2014</v>
      </c>
      <c r="K1276" s="19" t="s">
        <v>7</v>
      </c>
      <c r="L1276" s="86">
        <v>244981714</v>
      </c>
      <c r="M1276" s="98">
        <v>9000</v>
      </c>
      <c r="N1276" s="13" t="s">
        <v>14</v>
      </c>
      <c r="O1276" s="54" t="s">
        <v>13</v>
      </c>
      <c r="P1276" s="12">
        <v>0</v>
      </c>
      <c r="Q1276" s="99"/>
      <c r="R1276" s="99"/>
      <c r="T1276" s="8">
        <f t="shared" si="76"/>
        <v>1</v>
      </c>
      <c r="U1276" s="17">
        <f t="shared" si="77"/>
        <v>0</v>
      </c>
      <c r="V1276" s="17"/>
      <c r="W1276" s="19">
        <f t="shared" si="78"/>
        <v>244981714</v>
      </c>
      <c r="X1276" s="8">
        <f>_xlfn.COUNTIFS($L$2:$L50490,W1276)</f>
        <v>1</v>
      </c>
    </row>
    <row r="1277" spans="10:24" ht="13.5">
      <c r="J1277" s="75">
        <v>2014</v>
      </c>
      <c r="K1277" s="19" t="s">
        <v>7</v>
      </c>
      <c r="L1277" s="86">
        <v>252979431</v>
      </c>
      <c r="M1277" s="98">
        <v>9000</v>
      </c>
      <c r="N1277" s="13" t="s">
        <v>14</v>
      </c>
      <c r="O1277" s="54" t="s">
        <v>13</v>
      </c>
      <c r="P1277" s="12">
        <v>0</v>
      </c>
      <c r="Q1277" s="99"/>
      <c r="R1277" s="99"/>
      <c r="T1277" s="8">
        <f t="shared" si="76"/>
        <v>1</v>
      </c>
      <c r="U1277" s="17">
        <f t="shared" si="77"/>
        <v>0</v>
      </c>
      <c r="V1277" s="17"/>
      <c r="W1277" s="19">
        <f t="shared" si="78"/>
        <v>252979431</v>
      </c>
      <c r="X1277" s="8">
        <f>_xlfn.COUNTIFS($L$2:$L50491,W1277)</f>
        <v>1</v>
      </c>
    </row>
    <row r="1278" spans="10:24" ht="13.5">
      <c r="J1278" s="75">
        <v>2014</v>
      </c>
      <c r="K1278" s="19" t="s">
        <v>7</v>
      </c>
      <c r="L1278" s="86">
        <v>259160356</v>
      </c>
      <c r="M1278" s="98">
        <v>9000</v>
      </c>
      <c r="N1278" s="13" t="s">
        <v>14</v>
      </c>
      <c r="O1278" s="54" t="s">
        <v>13</v>
      </c>
      <c r="P1278" s="12">
        <v>0</v>
      </c>
      <c r="Q1278" s="99"/>
      <c r="R1278" s="99"/>
      <c r="T1278" s="8">
        <f t="shared" si="76"/>
        <v>1</v>
      </c>
      <c r="U1278" s="17">
        <f t="shared" si="77"/>
        <v>0</v>
      </c>
      <c r="V1278" s="17"/>
      <c r="W1278" s="19">
        <f t="shared" si="78"/>
        <v>259160356</v>
      </c>
      <c r="X1278" s="8">
        <f>_xlfn.COUNTIFS($L$2:$L50492,W1278)</f>
        <v>1</v>
      </c>
    </row>
    <row r="1279" spans="10:24" ht="13.5">
      <c r="J1279" s="74">
        <v>2014</v>
      </c>
      <c r="K1279" s="81" t="s">
        <v>7</v>
      </c>
      <c r="L1279" s="65">
        <v>265583975</v>
      </c>
      <c r="M1279" s="24">
        <v>2000</v>
      </c>
      <c r="N1279" s="52" t="s">
        <v>14</v>
      </c>
      <c r="O1279" s="33" t="s">
        <v>13</v>
      </c>
      <c r="P1279" s="12">
        <v>0</v>
      </c>
      <c r="Q1279" s="59" t="s">
        <v>796</v>
      </c>
      <c r="R1279" s="59"/>
      <c r="T1279" s="8">
        <f t="shared" si="76"/>
        <v>1</v>
      </c>
      <c r="U1279" s="17">
        <f t="shared" si="77"/>
        <v>0</v>
      </c>
      <c r="V1279" s="17"/>
      <c r="W1279" s="19">
        <f t="shared" si="78"/>
        <v>265583975</v>
      </c>
      <c r="X1279" s="8">
        <f>_xlfn.COUNTIFS($L$2:$L50493,W1279)</f>
        <v>1</v>
      </c>
    </row>
    <row r="1280" spans="10:24" ht="13.5">
      <c r="J1280" s="75">
        <v>2014</v>
      </c>
      <c r="K1280" s="19" t="s">
        <v>7</v>
      </c>
      <c r="L1280" s="86">
        <v>294665419</v>
      </c>
      <c r="M1280" s="98">
        <v>3000</v>
      </c>
      <c r="N1280" s="13" t="s">
        <v>14</v>
      </c>
      <c r="O1280" s="54" t="s">
        <v>13</v>
      </c>
      <c r="P1280" s="12">
        <v>0</v>
      </c>
      <c r="Q1280" s="99"/>
      <c r="R1280" s="99"/>
      <c r="T1280" s="8">
        <f t="shared" si="76"/>
        <v>1</v>
      </c>
      <c r="U1280" s="17">
        <f t="shared" si="77"/>
        <v>0</v>
      </c>
      <c r="V1280" s="17"/>
      <c r="W1280" s="19">
        <f t="shared" si="78"/>
        <v>294665419</v>
      </c>
      <c r="X1280" s="8">
        <f>_xlfn.COUNTIFS($L$2:$L50494,W1280)</f>
        <v>1</v>
      </c>
    </row>
    <row r="1281" spans="10:24" ht="13.5">
      <c r="J1281" s="75">
        <v>2014</v>
      </c>
      <c r="K1281" s="19" t="s">
        <v>7</v>
      </c>
      <c r="L1281" s="86">
        <v>304155872</v>
      </c>
      <c r="M1281" s="98">
        <v>6000</v>
      </c>
      <c r="N1281" s="13" t="s">
        <v>14</v>
      </c>
      <c r="O1281" s="54" t="s">
        <v>13</v>
      </c>
      <c r="P1281" s="12">
        <v>0</v>
      </c>
      <c r="Q1281" s="99"/>
      <c r="R1281" s="99"/>
      <c r="T1281" s="8">
        <f t="shared" si="76"/>
        <v>1</v>
      </c>
      <c r="U1281" s="17">
        <f t="shared" si="77"/>
        <v>0</v>
      </c>
      <c r="V1281" s="17"/>
      <c r="W1281" s="19">
        <f t="shared" si="78"/>
        <v>304155872</v>
      </c>
      <c r="X1281" s="8">
        <f>_xlfn.COUNTIFS($L$2:$L50495,W1281)</f>
        <v>1</v>
      </c>
    </row>
    <row r="1282" spans="10:24" ht="13.5">
      <c r="J1282" s="74">
        <v>2014</v>
      </c>
      <c r="K1282" s="81" t="s">
        <v>7</v>
      </c>
      <c r="L1282" s="65">
        <v>316689243</v>
      </c>
      <c r="M1282" s="24">
        <v>5000</v>
      </c>
      <c r="N1282" s="52" t="s">
        <v>14</v>
      </c>
      <c r="O1282" s="33" t="s">
        <v>13</v>
      </c>
      <c r="P1282" s="12">
        <v>0</v>
      </c>
      <c r="Q1282" s="59" t="s">
        <v>801</v>
      </c>
      <c r="R1282" s="59"/>
      <c r="T1282" s="8">
        <f aca="true" t="shared" si="79" ref="T1282:T1345">IF(L1282="",0,1)</f>
        <v>1</v>
      </c>
      <c r="U1282" s="17">
        <f t="shared" si="77"/>
        <v>0</v>
      </c>
      <c r="V1282" s="17"/>
      <c r="W1282" s="19">
        <f t="shared" si="78"/>
        <v>316689243</v>
      </c>
      <c r="X1282" s="8">
        <f>_xlfn.COUNTIFS($L$2:$L50496,W1282)</f>
        <v>1</v>
      </c>
    </row>
    <row r="1283" spans="10:24" ht="13.5">
      <c r="J1283" s="74">
        <v>2014</v>
      </c>
      <c r="K1283" s="80" t="s">
        <v>7</v>
      </c>
      <c r="L1283" s="88">
        <v>326864678</v>
      </c>
      <c r="M1283" s="23">
        <v>3000</v>
      </c>
      <c r="N1283" s="11" t="s">
        <v>14</v>
      </c>
      <c r="O1283" s="52" t="s">
        <v>13</v>
      </c>
      <c r="P1283" s="12">
        <v>0</v>
      </c>
      <c r="Q1283" s="59"/>
      <c r="R1283" s="59"/>
      <c r="T1283" s="8">
        <f t="shared" si="79"/>
        <v>1</v>
      </c>
      <c r="U1283" s="17">
        <f aca="true" t="shared" si="80" ref="U1283:U1346">IF(O1283="NO",0,1)</f>
        <v>0</v>
      </c>
      <c r="V1283" s="17"/>
      <c r="W1283" s="19">
        <f t="shared" si="78"/>
        <v>326864678</v>
      </c>
      <c r="X1283" s="8">
        <f>_xlfn.COUNTIFS($L$2:$L50497,W1283)</f>
        <v>1</v>
      </c>
    </row>
    <row r="1284" spans="10:24" ht="13.5">
      <c r="J1284" s="74">
        <v>2014</v>
      </c>
      <c r="K1284" s="80" t="s">
        <v>7</v>
      </c>
      <c r="L1284" s="88">
        <v>327079641</v>
      </c>
      <c r="M1284" s="23">
        <v>3000</v>
      </c>
      <c r="N1284" s="11" t="s">
        <v>14</v>
      </c>
      <c r="O1284" s="52" t="s">
        <v>13</v>
      </c>
      <c r="P1284" s="12">
        <v>0</v>
      </c>
      <c r="Q1284" s="59"/>
      <c r="R1284" s="59"/>
      <c r="T1284" s="8">
        <f t="shared" si="79"/>
        <v>1</v>
      </c>
      <c r="U1284" s="17">
        <f t="shared" si="80"/>
        <v>0</v>
      </c>
      <c r="V1284" s="17"/>
      <c r="W1284" s="19">
        <f t="shared" si="78"/>
        <v>327079641</v>
      </c>
      <c r="X1284" s="8">
        <f>_xlfn.COUNTIFS($L$2:$L50498,W1284)</f>
        <v>1</v>
      </c>
    </row>
    <row r="1285" spans="10:24" ht="13.5">
      <c r="J1285" s="74">
        <v>2014</v>
      </c>
      <c r="K1285" s="81" t="s">
        <v>7</v>
      </c>
      <c r="L1285" s="65">
        <v>330517104</v>
      </c>
      <c r="M1285" s="24">
        <v>2600</v>
      </c>
      <c r="N1285" s="52" t="s">
        <v>14</v>
      </c>
      <c r="O1285" s="33" t="s">
        <v>13</v>
      </c>
      <c r="P1285" s="12">
        <v>0</v>
      </c>
      <c r="Q1285" s="59" t="s">
        <v>797</v>
      </c>
      <c r="R1285" s="59"/>
      <c r="T1285" s="8">
        <f t="shared" si="79"/>
        <v>1</v>
      </c>
      <c r="U1285" s="17">
        <f t="shared" si="80"/>
        <v>0</v>
      </c>
      <c r="V1285" s="17"/>
      <c r="W1285" s="19">
        <f t="shared" si="78"/>
        <v>330517104</v>
      </c>
      <c r="X1285" s="8">
        <f>_xlfn.COUNTIFS($L$2:$L50499,W1285)</f>
        <v>1</v>
      </c>
    </row>
    <row r="1286" spans="10:24" ht="13.5">
      <c r="J1286" s="75">
        <v>2014</v>
      </c>
      <c r="K1286" s="19" t="s">
        <v>7</v>
      </c>
      <c r="L1286" s="86">
        <v>336900556</v>
      </c>
      <c r="M1286" s="98">
        <v>6000</v>
      </c>
      <c r="N1286" s="13" t="s">
        <v>14</v>
      </c>
      <c r="O1286" s="54" t="s">
        <v>13</v>
      </c>
      <c r="P1286" s="12">
        <v>0</v>
      </c>
      <c r="Q1286" s="99"/>
      <c r="R1286" s="99"/>
      <c r="T1286" s="8">
        <f t="shared" si="79"/>
        <v>1</v>
      </c>
      <c r="U1286" s="17">
        <f t="shared" si="80"/>
        <v>0</v>
      </c>
      <c r="V1286" s="17"/>
      <c r="W1286" s="19">
        <f t="shared" si="78"/>
        <v>336900556</v>
      </c>
      <c r="X1286" s="8">
        <f>_xlfn.COUNTIFS($L$2:$L50500,W1286)</f>
        <v>1</v>
      </c>
    </row>
    <row r="1287" spans="10:24" ht="13.5">
      <c r="J1287" s="75">
        <v>2014</v>
      </c>
      <c r="K1287" s="19" t="s">
        <v>7</v>
      </c>
      <c r="L1287" s="86">
        <v>352457003</v>
      </c>
      <c r="M1287" s="98">
        <v>1200</v>
      </c>
      <c r="N1287" s="13" t="s">
        <v>14</v>
      </c>
      <c r="O1287" s="54" t="s">
        <v>13</v>
      </c>
      <c r="P1287" s="12">
        <v>0</v>
      </c>
      <c r="Q1287" s="99"/>
      <c r="R1287" s="99"/>
      <c r="T1287" s="8">
        <f t="shared" si="79"/>
        <v>1</v>
      </c>
      <c r="U1287" s="17">
        <f t="shared" si="80"/>
        <v>0</v>
      </c>
      <c r="V1287" s="17"/>
      <c r="W1287" s="19">
        <f t="shared" si="78"/>
        <v>352457003</v>
      </c>
      <c r="X1287" s="8">
        <f>_xlfn.COUNTIFS($L$2:$L50501,W1287)</f>
        <v>1</v>
      </c>
    </row>
    <row r="1288" spans="10:24" ht="13.5">
      <c r="J1288" s="74">
        <v>2014</v>
      </c>
      <c r="K1288" s="80" t="s">
        <v>7</v>
      </c>
      <c r="L1288" s="88">
        <v>360095162</v>
      </c>
      <c r="M1288" s="23">
        <v>1800</v>
      </c>
      <c r="N1288" s="11" t="s">
        <v>14</v>
      </c>
      <c r="O1288" s="52" t="s">
        <v>13</v>
      </c>
      <c r="P1288" s="12">
        <v>0</v>
      </c>
      <c r="Q1288" s="59"/>
      <c r="R1288" s="59"/>
      <c r="T1288" s="8">
        <f t="shared" si="79"/>
        <v>1</v>
      </c>
      <c r="U1288" s="17">
        <f t="shared" si="80"/>
        <v>0</v>
      </c>
      <c r="V1288" s="17"/>
      <c r="W1288" s="19">
        <f t="shared" si="78"/>
        <v>360095162</v>
      </c>
      <c r="X1288" s="8">
        <f>_xlfn.COUNTIFS($L$2:$L50502,W1288)</f>
        <v>1</v>
      </c>
    </row>
    <row r="1289" spans="10:24" ht="13.5">
      <c r="J1289" s="74">
        <v>2014</v>
      </c>
      <c r="K1289" s="80" t="s">
        <v>7</v>
      </c>
      <c r="L1289" s="88">
        <v>374928163</v>
      </c>
      <c r="M1289" s="23">
        <v>8000</v>
      </c>
      <c r="N1289" s="11" t="s">
        <v>14</v>
      </c>
      <c r="O1289" s="52" t="s">
        <v>13</v>
      </c>
      <c r="P1289" s="12">
        <v>0</v>
      </c>
      <c r="Q1289" s="59"/>
      <c r="R1289" s="59"/>
      <c r="T1289" s="8">
        <f t="shared" si="79"/>
        <v>1</v>
      </c>
      <c r="U1289" s="17">
        <f t="shared" si="80"/>
        <v>0</v>
      </c>
      <c r="V1289" s="17"/>
      <c r="W1289" s="19">
        <f t="shared" si="78"/>
        <v>374928163</v>
      </c>
      <c r="X1289" s="8">
        <f>_xlfn.COUNTIFS($L$2:$L50503,W1289)</f>
        <v>1</v>
      </c>
    </row>
    <row r="1290" spans="10:24" ht="13.5">
      <c r="J1290" s="75">
        <v>2014</v>
      </c>
      <c r="K1290" s="19" t="s">
        <v>7</v>
      </c>
      <c r="L1290" s="86">
        <v>380319563</v>
      </c>
      <c r="M1290" s="98">
        <v>6000</v>
      </c>
      <c r="N1290" s="13" t="s">
        <v>14</v>
      </c>
      <c r="O1290" s="54" t="s">
        <v>13</v>
      </c>
      <c r="P1290" s="12">
        <v>0</v>
      </c>
      <c r="Q1290" s="99"/>
      <c r="R1290" s="99"/>
      <c r="T1290" s="8">
        <f t="shared" si="79"/>
        <v>1</v>
      </c>
      <c r="U1290" s="17">
        <f t="shared" si="80"/>
        <v>0</v>
      </c>
      <c r="V1290" s="17"/>
      <c r="W1290" s="19">
        <f t="shared" si="78"/>
        <v>380319563</v>
      </c>
      <c r="X1290" s="8">
        <f>_xlfn.COUNTIFS($L$2:$L50504,W1290)</f>
        <v>1</v>
      </c>
    </row>
    <row r="1291" spans="10:24" ht="13.5">
      <c r="J1291" s="75">
        <v>2014</v>
      </c>
      <c r="K1291" s="19" t="s">
        <v>7</v>
      </c>
      <c r="L1291" s="86">
        <v>380447222</v>
      </c>
      <c r="M1291" s="98">
        <v>7500</v>
      </c>
      <c r="N1291" s="13" t="s">
        <v>14</v>
      </c>
      <c r="O1291" s="54" t="s">
        <v>13</v>
      </c>
      <c r="P1291" s="12">
        <v>0</v>
      </c>
      <c r="Q1291" s="99"/>
      <c r="R1291" s="99"/>
      <c r="T1291" s="8">
        <f t="shared" si="79"/>
        <v>1</v>
      </c>
      <c r="U1291" s="17">
        <f t="shared" si="80"/>
        <v>0</v>
      </c>
      <c r="V1291" s="17"/>
      <c r="W1291" s="19">
        <f t="shared" si="78"/>
        <v>380447222</v>
      </c>
      <c r="X1291" s="8">
        <f>_xlfn.COUNTIFS($L$2:$L50505,W1291)</f>
        <v>1</v>
      </c>
    </row>
    <row r="1292" spans="10:24" ht="13.5">
      <c r="J1292" s="74">
        <v>2014</v>
      </c>
      <c r="K1292" s="80" t="s">
        <v>7</v>
      </c>
      <c r="L1292" s="88">
        <v>398827773</v>
      </c>
      <c r="M1292" s="23">
        <v>2000</v>
      </c>
      <c r="N1292" s="11" t="s">
        <v>14</v>
      </c>
      <c r="O1292" s="52" t="s">
        <v>13</v>
      </c>
      <c r="P1292" s="12">
        <v>0</v>
      </c>
      <c r="Q1292" s="59"/>
      <c r="R1292" s="59"/>
      <c r="T1292" s="8">
        <f t="shared" si="79"/>
        <v>1</v>
      </c>
      <c r="U1292" s="17">
        <f t="shared" si="80"/>
        <v>0</v>
      </c>
      <c r="V1292" s="17"/>
      <c r="W1292" s="19">
        <f t="shared" si="78"/>
        <v>398827773</v>
      </c>
      <c r="X1292" s="8">
        <f>_xlfn.COUNTIFS($L$2:$L50506,W1292)</f>
        <v>1</v>
      </c>
    </row>
    <row r="1293" spans="10:24" ht="13.5">
      <c r="J1293" s="75">
        <v>2014</v>
      </c>
      <c r="K1293" s="19" t="s">
        <v>7</v>
      </c>
      <c r="L1293" s="86">
        <v>433107614</v>
      </c>
      <c r="M1293" s="98">
        <v>1800</v>
      </c>
      <c r="N1293" s="13" t="s">
        <v>14</v>
      </c>
      <c r="O1293" s="54" t="s">
        <v>13</v>
      </c>
      <c r="P1293" s="12">
        <v>0</v>
      </c>
      <c r="Q1293" s="99"/>
      <c r="R1293" s="99"/>
      <c r="T1293" s="8">
        <f t="shared" si="79"/>
        <v>1</v>
      </c>
      <c r="U1293" s="17">
        <f t="shared" si="80"/>
        <v>0</v>
      </c>
      <c r="V1293" s="17"/>
      <c r="W1293" s="19">
        <f t="shared" si="78"/>
        <v>433107614</v>
      </c>
      <c r="X1293" s="8">
        <f>_xlfn.COUNTIFS($L$2:$L50507,W1293)</f>
        <v>1</v>
      </c>
    </row>
    <row r="1294" spans="10:24" ht="13.5">
      <c r="J1294" s="74">
        <v>2014</v>
      </c>
      <c r="K1294" s="80" t="s">
        <v>7</v>
      </c>
      <c r="L1294" s="88">
        <v>438916962</v>
      </c>
      <c r="M1294" s="23">
        <v>3000</v>
      </c>
      <c r="N1294" s="11" t="s">
        <v>14</v>
      </c>
      <c r="O1294" s="52" t="s">
        <v>13</v>
      </c>
      <c r="P1294" s="12">
        <v>0</v>
      </c>
      <c r="Q1294" s="59"/>
      <c r="R1294" s="59"/>
      <c r="T1294" s="8">
        <f t="shared" si="79"/>
        <v>1</v>
      </c>
      <c r="U1294" s="17">
        <f t="shared" si="80"/>
        <v>0</v>
      </c>
      <c r="V1294" s="17"/>
      <c r="W1294" s="19">
        <f t="shared" si="78"/>
        <v>438916962</v>
      </c>
      <c r="X1294" s="8">
        <f>_xlfn.COUNTIFS($L$2:$L50508,W1294)</f>
        <v>1</v>
      </c>
    </row>
    <row r="1295" spans="10:24" ht="13.5">
      <c r="J1295" s="74">
        <v>2014</v>
      </c>
      <c r="K1295" s="80" t="s">
        <v>7</v>
      </c>
      <c r="L1295" s="88">
        <v>447845606</v>
      </c>
      <c r="M1295" s="23">
        <v>4000</v>
      </c>
      <c r="N1295" s="11" t="s">
        <v>14</v>
      </c>
      <c r="O1295" s="52" t="s">
        <v>13</v>
      </c>
      <c r="P1295" s="12">
        <v>0</v>
      </c>
      <c r="Q1295" s="59"/>
      <c r="R1295" s="59"/>
      <c r="T1295" s="8">
        <f t="shared" si="79"/>
        <v>1</v>
      </c>
      <c r="U1295" s="17">
        <f t="shared" si="80"/>
        <v>0</v>
      </c>
      <c r="V1295" s="17"/>
      <c r="W1295" s="19">
        <f t="shared" si="78"/>
        <v>447845606</v>
      </c>
      <c r="X1295" s="8">
        <f>_xlfn.COUNTIFS($L$2:$L50509,W1295)</f>
        <v>1</v>
      </c>
    </row>
    <row r="1296" spans="10:24" ht="13.5">
      <c r="J1296" s="74">
        <v>2014</v>
      </c>
      <c r="K1296" s="80" t="s">
        <v>7</v>
      </c>
      <c r="L1296" s="88">
        <v>453488731</v>
      </c>
      <c r="M1296" s="23">
        <v>9000</v>
      </c>
      <c r="N1296" s="11" t="s">
        <v>14</v>
      </c>
      <c r="O1296" s="52" t="s">
        <v>13</v>
      </c>
      <c r="P1296" s="12">
        <v>0</v>
      </c>
      <c r="Q1296" s="59"/>
      <c r="R1296" s="59"/>
      <c r="T1296" s="8">
        <f t="shared" si="79"/>
        <v>1</v>
      </c>
      <c r="U1296" s="17">
        <f t="shared" si="80"/>
        <v>0</v>
      </c>
      <c r="V1296" s="17"/>
      <c r="W1296" s="19">
        <f t="shared" si="78"/>
        <v>453488731</v>
      </c>
      <c r="X1296" s="8">
        <f>_xlfn.COUNTIFS($L$2:$L50510,W1296)</f>
        <v>1</v>
      </c>
    </row>
    <row r="1297" spans="10:24" ht="13.5">
      <c r="J1297" s="75">
        <v>2014</v>
      </c>
      <c r="K1297" s="19" t="s">
        <v>7</v>
      </c>
      <c r="L1297" s="86">
        <v>457548698</v>
      </c>
      <c r="M1297" s="98">
        <v>6000</v>
      </c>
      <c r="N1297" s="13" t="s">
        <v>14</v>
      </c>
      <c r="O1297" s="54" t="s">
        <v>13</v>
      </c>
      <c r="P1297" s="12">
        <v>0</v>
      </c>
      <c r="Q1297" s="99"/>
      <c r="R1297" s="99"/>
      <c r="T1297" s="8">
        <f t="shared" si="79"/>
        <v>1</v>
      </c>
      <c r="U1297" s="17">
        <f t="shared" si="80"/>
        <v>0</v>
      </c>
      <c r="V1297" s="17"/>
      <c r="W1297" s="19">
        <f t="shared" si="78"/>
        <v>457548698</v>
      </c>
      <c r="X1297" s="8">
        <f>_xlfn.COUNTIFS($L$2:$L50511,W1297)</f>
        <v>1</v>
      </c>
    </row>
    <row r="1298" spans="10:24" ht="13.5">
      <c r="J1298" s="75">
        <v>2014</v>
      </c>
      <c r="K1298" s="19" t="s">
        <v>7</v>
      </c>
      <c r="L1298" s="86">
        <v>466415855</v>
      </c>
      <c r="M1298" s="98">
        <v>4000</v>
      </c>
      <c r="N1298" s="13" t="s">
        <v>14</v>
      </c>
      <c r="O1298" s="54" t="s">
        <v>13</v>
      </c>
      <c r="P1298" s="12">
        <v>0</v>
      </c>
      <c r="Q1298" s="99"/>
      <c r="R1298" s="99"/>
      <c r="T1298" s="8">
        <f t="shared" si="79"/>
        <v>1</v>
      </c>
      <c r="U1298" s="17">
        <f t="shared" si="80"/>
        <v>0</v>
      </c>
      <c r="V1298" s="17"/>
      <c r="W1298" s="19">
        <f t="shared" si="78"/>
        <v>466415855</v>
      </c>
      <c r="X1298" s="8">
        <f>_xlfn.COUNTIFS($L$2:$L50512,W1298)</f>
        <v>1</v>
      </c>
    </row>
    <row r="1299" spans="10:24" ht="13.5">
      <c r="J1299" s="74">
        <v>2014</v>
      </c>
      <c r="K1299" s="80" t="s">
        <v>7</v>
      </c>
      <c r="L1299" s="88">
        <v>488174556</v>
      </c>
      <c r="M1299" s="23">
        <v>3500</v>
      </c>
      <c r="N1299" s="11" t="s">
        <v>14</v>
      </c>
      <c r="O1299" s="52" t="s">
        <v>13</v>
      </c>
      <c r="P1299" s="12">
        <v>0</v>
      </c>
      <c r="Q1299" s="59"/>
      <c r="R1299" s="59"/>
      <c r="T1299" s="8">
        <f t="shared" si="79"/>
        <v>1</v>
      </c>
      <c r="U1299" s="17">
        <f t="shared" si="80"/>
        <v>0</v>
      </c>
      <c r="V1299" s="17"/>
      <c r="W1299" s="19">
        <f t="shared" si="78"/>
        <v>488174556</v>
      </c>
      <c r="X1299" s="8">
        <f>_xlfn.COUNTIFS($L$2:$L50513,W1299)</f>
        <v>1</v>
      </c>
    </row>
    <row r="1300" spans="10:24" ht="13.5">
      <c r="J1300" s="75">
        <v>2014</v>
      </c>
      <c r="K1300" s="19" t="s">
        <v>7</v>
      </c>
      <c r="L1300" s="86">
        <v>505690589</v>
      </c>
      <c r="M1300" s="98">
        <v>9500</v>
      </c>
      <c r="N1300" s="13" t="s">
        <v>14</v>
      </c>
      <c r="O1300" s="54" t="s">
        <v>13</v>
      </c>
      <c r="P1300" s="12">
        <v>0</v>
      </c>
      <c r="Q1300" s="99"/>
      <c r="R1300" s="99"/>
      <c r="T1300" s="8">
        <f t="shared" si="79"/>
        <v>1</v>
      </c>
      <c r="U1300" s="17">
        <f t="shared" si="80"/>
        <v>0</v>
      </c>
      <c r="V1300" s="17"/>
      <c r="W1300" s="19">
        <f t="shared" si="78"/>
        <v>505690589</v>
      </c>
      <c r="X1300" s="8">
        <f>_xlfn.COUNTIFS($L$2:$L50514,W1300)</f>
        <v>1</v>
      </c>
    </row>
    <row r="1301" spans="10:24" ht="13.5">
      <c r="J1301" s="74">
        <v>2014</v>
      </c>
      <c r="K1301" s="81" t="s">
        <v>7</v>
      </c>
      <c r="L1301" s="65">
        <v>522443032</v>
      </c>
      <c r="M1301" s="24">
        <v>1800</v>
      </c>
      <c r="N1301" s="52" t="s">
        <v>14</v>
      </c>
      <c r="O1301" s="33" t="s">
        <v>13</v>
      </c>
      <c r="P1301" s="12">
        <v>0</v>
      </c>
      <c r="Q1301" s="59" t="s">
        <v>566</v>
      </c>
      <c r="R1301" s="59"/>
      <c r="T1301" s="8">
        <f t="shared" si="79"/>
        <v>1</v>
      </c>
      <c r="U1301" s="17">
        <f t="shared" si="80"/>
        <v>0</v>
      </c>
      <c r="V1301" s="17"/>
      <c r="W1301" s="19">
        <f aca="true" t="shared" si="81" ref="W1301:W1364">L1301</f>
        <v>522443032</v>
      </c>
      <c r="X1301" s="8">
        <f>_xlfn.COUNTIFS($L$2:$L50515,W1301)</f>
        <v>1</v>
      </c>
    </row>
    <row r="1302" spans="10:24" ht="13.5">
      <c r="J1302" s="75">
        <v>2014</v>
      </c>
      <c r="K1302" s="19" t="s">
        <v>7</v>
      </c>
      <c r="L1302" s="86">
        <v>529852699</v>
      </c>
      <c r="M1302" s="98">
        <v>6000</v>
      </c>
      <c r="N1302" s="13" t="s">
        <v>14</v>
      </c>
      <c r="O1302" s="54" t="s">
        <v>13</v>
      </c>
      <c r="P1302" s="12">
        <v>0</v>
      </c>
      <c r="Q1302" s="99"/>
      <c r="R1302" s="99"/>
      <c r="T1302" s="8">
        <f t="shared" si="79"/>
        <v>1</v>
      </c>
      <c r="U1302" s="17">
        <f t="shared" si="80"/>
        <v>0</v>
      </c>
      <c r="V1302" s="17"/>
      <c r="W1302" s="19">
        <f t="shared" si="81"/>
        <v>529852699</v>
      </c>
      <c r="X1302" s="8">
        <f>_xlfn.COUNTIFS($L$2:$L50516,W1302)</f>
        <v>1</v>
      </c>
    </row>
    <row r="1303" spans="10:24" ht="13.5">
      <c r="J1303" s="74">
        <v>2014</v>
      </c>
      <c r="K1303" s="81" t="s">
        <v>7</v>
      </c>
      <c r="L1303" s="65">
        <v>541003048</v>
      </c>
      <c r="M1303" s="24">
        <v>1600</v>
      </c>
      <c r="N1303" s="52" t="s">
        <v>14</v>
      </c>
      <c r="O1303" s="54" t="s">
        <v>13</v>
      </c>
      <c r="P1303" s="12">
        <v>0</v>
      </c>
      <c r="Q1303" s="59" t="s">
        <v>798</v>
      </c>
      <c r="R1303" s="59"/>
      <c r="T1303" s="8">
        <f t="shared" si="79"/>
        <v>1</v>
      </c>
      <c r="U1303" s="17">
        <f t="shared" si="80"/>
        <v>0</v>
      </c>
      <c r="V1303" s="17"/>
      <c r="W1303" s="19">
        <f t="shared" si="81"/>
        <v>541003048</v>
      </c>
      <c r="X1303" s="8">
        <f>_xlfn.COUNTIFS($L$2:$L50517,W1303)</f>
        <v>1</v>
      </c>
    </row>
    <row r="1304" spans="10:24" ht="13.5">
      <c r="J1304" s="74">
        <v>2014</v>
      </c>
      <c r="K1304" s="80" t="s">
        <v>7</v>
      </c>
      <c r="L1304" s="90">
        <v>550899752</v>
      </c>
      <c r="M1304" s="23">
        <v>5000</v>
      </c>
      <c r="N1304" s="11" t="s">
        <v>14</v>
      </c>
      <c r="O1304" s="52" t="s">
        <v>13</v>
      </c>
      <c r="P1304" s="12">
        <v>0</v>
      </c>
      <c r="Q1304" s="59"/>
      <c r="R1304" s="59"/>
      <c r="T1304" s="8">
        <f t="shared" si="79"/>
        <v>1</v>
      </c>
      <c r="U1304" s="17">
        <f t="shared" si="80"/>
        <v>0</v>
      </c>
      <c r="V1304" s="17"/>
      <c r="W1304" s="19">
        <f t="shared" si="81"/>
        <v>550899752</v>
      </c>
      <c r="X1304" s="8">
        <f>_xlfn.COUNTIFS($L$2:$L50518,W1304)</f>
        <v>1</v>
      </c>
    </row>
    <row r="1305" spans="10:24" ht="13.5">
      <c r="J1305" s="75">
        <v>2014</v>
      </c>
      <c r="K1305" s="19" t="s">
        <v>7</v>
      </c>
      <c r="L1305" s="86">
        <v>551660623</v>
      </c>
      <c r="M1305" s="98">
        <v>4000</v>
      </c>
      <c r="N1305" s="13" t="s">
        <v>14</v>
      </c>
      <c r="O1305" s="54" t="s">
        <v>13</v>
      </c>
      <c r="P1305" s="12">
        <v>0</v>
      </c>
      <c r="Q1305" s="99"/>
      <c r="R1305" s="99"/>
      <c r="T1305" s="8">
        <f t="shared" si="79"/>
        <v>1</v>
      </c>
      <c r="U1305" s="17">
        <f t="shared" si="80"/>
        <v>0</v>
      </c>
      <c r="V1305" s="17"/>
      <c r="W1305" s="19">
        <f t="shared" si="81"/>
        <v>551660623</v>
      </c>
      <c r="X1305" s="8">
        <f>_xlfn.COUNTIFS($L$2:$L50519,W1305)</f>
        <v>1</v>
      </c>
    </row>
    <row r="1306" spans="10:24" ht="13.5">
      <c r="J1306" s="74">
        <v>2014</v>
      </c>
      <c r="K1306" s="81" t="s">
        <v>7</v>
      </c>
      <c r="L1306" s="65">
        <v>557130014</v>
      </c>
      <c r="M1306" s="24">
        <v>2000</v>
      </c>
      <c r="N1306" s="52" t="s">
        <v>14</v>
      </c>
      <c r="O1306" s="33" t="s">
        <v>13</v>
      </c>
      <c r="P1306" s="12">
        <v>0</v>
      </c>
      <c r="Q1306" s="59" t="s">
        <v>1557</v>
      </c>
      <c r="R1306" s="59"/>
      <c r="T1306" s="8">
        <f t="shared" si="79"/>
        <v>1</v>
      </c>
      <c r="U1306" s="17">
        <f t="shared" si="80"/>
        <v>0</v>
      </c>
      <c r="V1306" s="17"/>
      <c r="W1306" s="19">
        <f t="shared" si="81"/>
        <v>557130014</v>
      </c>
      <c r="X1306" s="8">
        <f>_xlfn.COUNTIFS($L$2:$L50520,W1306)</f>
        <v>1</v>
      </c>
    </row>
    <row r="1307" spans="10:24" ht="13.5">
      <c r="J1307" s="74">
        <v>2014</v>
      </c>
      <c r="K1307" s="81" t="s">
        <v>7</v>
      </c>
      <c r="L1307" s="65">
        <v>558257294</v>
      </c>
      <c r="M1307" s="24">
        <v>5000</v>
      </c>
      <c r="N1307" s="52" t="s">
        <v>14</v>
      </c>
      <c r="O1307" s="33" t="s">
        <v>13</v>
      </c>
      <c r="P1307" s="12">
        <v>0</v>
      </c>
      <c r="Q1307" s="59" t="s">
        <v>807</v>
      </c>
      <c r="R1307" s="59"/>
      <c r="T1307" s="8">
        <f t="shared" si="79"/>
        <v>1</v>
      </c>
      <c r="U1307" s="17">
        <f t="shared" si="80"/>
        <v>0</v>
      </c>
      <c r="V1307" s="17"/>
      <c r="W1307" s="19">
        <f t="shared" si="81"/>
        <v>558257294</v>
      </c>
      <c r="X1307" s="8">
        <f>_xlfn.COUNTIFS($L$2:$L50521,W1307)</f>
        <v>1</v>
      </c>
    </row>
    <row r="1308" spans="10:24" ht="13.5">
      <c r="J1308" s="75">
        <v>2014</v>
      </c>
      <c r="K1308" s="19" t="s">
        <v>7</v>
      </c>
      <c r="L1308" s="86">
        <v>581906450</v>
      </c>
      <c r="M1308" s="98">
        <v>1200</v>
      </c>
      <c r="N1308" s="13" t="s">
        <v>14</v>
      </c>
      <c r="O1308" s="54" t="s">
        <v>13</v>
      </c>
      <c r="P1308" s="12">
        <v>0</v>
      </c>
      <c r="Q1308" s="99"/>
      <c r="R1308" s="99"/>
      <c r="T1308" s="8">
        <f t="shared" si="79"/>
        <v>1</v>
      </c>
      <c r="U1308" s="17">
        <f t="shared" si="80"/>
        <v>0</v>
      </c>
      <c r="V1308" s="17"/>
      <c r="W1308" s="19">
        <f t="shared" si="81"/>
        <v>581906450</v>
      </c>
      <c r="X1308" s="8">
        <f>_xlfn.COUNTIFS($L$2:$L50522,W1308)</f>
        <v>1</v>
      </c>
    </row>
    <row r="1309" spans="10:24" ht="13.5">
      <c r="J1309" s="75">
        <v>2014</v>
      </c>
      <c r="K1309" s="19" t="s">
        <v>7</v>
      </c>
      <c r="L1309" s="86">
        <v>619353090</v>
      </c>
      <c r="M1309" s="98">
        <v>10000</v>
      </c>
      <c r="N1309" s="13" t="s">
        <v>14</v>
      </c>
      <c r="O1309" s="54" t="s">
        <v>13</v>
      </c>
      <c r="P1309" s="12">
        <v>0</v>
      </c>
      <c r="Q1309" s="99"/>
      <c r="R1309" s="99"/>
      <c r="T1309" s="8">
        <f t="shared" si="79"/>
        <v>1</v>
      </c>
      <c r="U1309" s="17">
        <f t="shared" si="80"/>
        <v>0</v>
      </c>
      <c r="V1309" s="17"/>
      <c r="W1309" s="19">
        <f t="shared" si="81"/>
        <v>619353090</v>
      </c>
      <c r="X1309" s="8">
        <f>_xlfn.COUNTIFS($L$2:$L50523,W1309)</f>
        <v>1</v>
      </c>
    </row>
    <row r="1310" spans="10:24" ht="13.5">
      <c r="J1310" s="75">
        <v>2014</v>
      </c>
      <c r="K1310" s="19" t="s">
        <v>7</v>
      </c>
      <c r="L1310" s="86">
        <v>623308865</v>
      </c>
      <c r="M1310" s="98">
        <v>4500</v>
      </c>
      <c r="N1310" s="13" t="s">
        <v>14</v>
      </c>
      <c r="O1310" s="54" t="s">
        <v>13</v>
      </c>
      <c r="P1310" s="12">
        <v>0</v>
      </c>
      <c r="Q1310" s="99"/>
      <c r="R1310" s="99"/>
      <c r="T1310" s="8">
        <f t="shared" si="79"/>
        <v>1</v>
      </c>
      <c r="U1310" s="17">
        <f t="shared" si="80"/>
        <v>0</v>
      </c>
      <c r="V1310" s="17"/>
      <c r="W1310" s="19">
        <f t="shared" si="81"/>
        <v>623308865</v>
      </c>
      <c r="X1310" s="8">
        <f>_xlfn.COUNTIFS($L$2:$L50524,W1310)</f>
        <v>1</v>
      </c>
    </row>
    <row r="1311" spans="10:24" ht="13.5">
      <c r="J1311" s="74">
        <v>2014</v>
      </c>
      <c r="K1311" s="81" t="s">
        <v>7</v>
      </c>
      <c r="L1311" s="65">
        <v>644869669</v>
      </c>
      <c r="M1311" s="24">
        <v>4000</v>
      </c>
      <c r="N1311" s="52" t="s">
        <v>14</v>
      </c>
      <c r="O1311" s="33" t="s">
        <v>13</v>
      </c>
      <c r="P1311" s="12">
        <v>0</v>
      </c>
      <c r="Q1311" s="59" t="s">
        <v>804</v>
      </c>
      <c r="R1311" s="59"/>
      <c r="T1311" s="8">
        <f t="shared" si="79"/>
        <v>1</v>
      </c>
      <c r="U1311" s="17">
        <f t="shared" si="80"/>
        <v>0</v>
      </c>
      <c r="V1311" s="17"/>
      <c r="W1311" s="19">
        <f t="shared" si="81"/>
        <v>644869669</v>
      </c>
      <c r="X1311" s="8">
        <f>_xlfn.COUNTIFS($L$2:$L50525,W1311)</f>
        <v>1</v>
      </c>
    </row>
    <row r="1312" spans="10:24" ht="13.5">
      <c r="J1312" s="75">
        <v>2014</v>
      </c>
      <c r="K1312" s="19" t="s">
        <v>7</v>
      </c>
      <c r="L1312" s="86">
        <v>664315190</v>
      </c>
      <c r="M1312" s="24">
        <v>3000</v>
      </c>
      <c r="N1312" s="13" t="s">
        <v>14</v>
      </c>
      <c r="O1312" s="54" t="s">
        <v>13</v>
      </c>
      <c r="P1312" s="12">
        <v>0</v>
      </c>
      <c r="Q1312" s="59"/>
      <c r="R1312" s="59"/>
      <c r="T1312" s="8">
        <f t="shared" si="79"/>
        <v>1</v>
      </c>
      <c r="U1312" s="17">
        <f t="shared" si="80"/>
        <v>0</v>
      </c>
      <c r="V1312" s="17"/>
      <c r="W1312" s="19">
        <f t="shared" si="81"/>
        <v>664315190</v>
      </c>
      <c r="X1312" s="8">
        <f>_xlfn.COUNTIFS($L$2:$L50526,W1312)</f>
        <v>1</v>
      </c>
    </row>
    <row r="1313" spans="10:24" ht="13.5">
      <c r="J1313" s="75">
        <v>2014</v>
      </c>
      <c r="K1313" s="19" t="s">
        <v>7</v>
      </c>
      <c r="L1313" s="86">
        <v>672025337</v>
      </c>
      <c r="M1313" s="98">
        <v>8000</v>
      </c>
      <c r="N1313" s="13" t="s">
        <v>14</v>
      </c>
      <c r="O1313" s="54" t="s">
        <v>13</v>
      </c>
      <c r="P1313" s="12">
        <v>0</v>
      </c>
      <c r="Q1313" s="99"/>
      <c r="R1313" s="99"/>
      <c r="T1313" s="8">
        <f t="shared" si="79"/>
        <v>1</v>
      </c>
      <c r="U1313" s="17">
        <f t="shared" si="80"/>
        <v>0</v>
      </c>
      <c r="V1313" s="17"/>
      <c r="W1313" s="19">
        <f t="shared" si="81"/>
        <v>672025337</v>
      </c>
      <c r="X1313" s="8">
        <f>_xlfn.COUNTIFS($L$2:$L50527,W1313)</f>
        <v>1</v>
      </c>
    </row>
    <row r="1314" spans="10:24" ht="13.5">
      <c r="J1314" s="75">
        <v>2014</v>
      </c>
      <c r="K1314" s="19" t="s">
        <v>7</v>
      </c>
      <c r="L1314" s="86">
        <v>675619908</v>
      </c>
      <c r="M1314" s="98">
        <v>3000</v>
      </c>
      <c r="N1314" s="13" t="s">
        <v>14</v>
      </c>
      <c r="O1314" s="54" t="s">
        <v>13</v>
      </c>
      <c r="P1314" s="12">
        <v>0</v>
      </c>
      <c r="Q1314" s="99"/>
      <c r="R1314" s="99"/>
      <c r="T1314" s="8">
        <f t="shared" si="79"/>
        <v>1</v>
      </c>
      <c r="U1314" s="17">
        <f t="shared" si="80"/>
        <v>0</v>
      </c>
      <c r="V1314" s="17"/>
      <c r="W1314" s="19">
        <f t="shared" si="81"/>
        <v>675619908</v>
      </c>
      <c r="X1314" s="8">
        <f>_xlfn.COUNTIFS($L$2:$L50528,W1314)</f>
        <v>1</v>
      </c>
    </row>
    <row r="1315" spans="10:24" ht="13.5">
      <c r="J1315" s="75">
        <v>2014</v>
      </c>
      <c r="K1315" s="19" t="s">
        <v>7</v>
      </c>
      <c r="L1315" s="86">
        <v>682586133</v>
      </c>
      <c r="M1315" s="98">
        <v>4000</v>
      </c>
      <c r="N1315" s="13" t="s">
        <v>14</v>
      </c>
      <c r="O1315" s="54" t="s">
        <v>13</v>
      </c>
      <c r="P1315" s="12">
        <v>0</v>
      </c>
      <c r="Q1315" s="99"/>
      <c r="R1315" s="99"/>
      <c r="T1315" s="8">
        <f t="shared" si="79"/>
        <v>1</v>
      </c>
      <c r="U1315" s="17">
        <f t="shared" si="80"/>
        <v>0</v>
      </c>
      <c r="V1315" s="17"/>
      <c r="W1315" s="19">
        <f t="shared" si="81"/>
        <v>682586133</v>
      </c>
      <c r="X1315" s="8">
        <f>_xlfn.COUNTIFS($L$2:$L50529,W1315)</f>
        <v>1</v>
      </c>
    </row>
    <row r="1316" spans="10:24" ht="13.5">
      <c r="J1316" s="74">
        <v>2014</v>
      </c>
      <c r="K1316" s="80" t="s">
        <v>7</v>
      </c>
      <c r="L1316" s="88">
        <v>693095770</v>
      </c>
      <c r="M1316" s="23">
        <v>4500</v>
      </c>
      <c r="N1316" s="11" t="s">
        <v>14</v>
      </c>
      <c r="O1316" s="52" t="s">
        <v>13</v>
      </c>
      <c r="P1316" s="12">
        <v>0</v>
      </c>
      <c r="Q1316" s="59"/>
      <c r="R1316" s="59"/>
      <c r="T1316" s="8">
        <f t="shared" si="79"/>
        <v>1</v>
      </c>
      <c r="U1316" s="17">
        <f t="shared" si="80"/>
        <v>0</v>
      </c>
      <c r="V1316" s="17"/>
      <c r="W1316" s="19">
        <f t="shared" si="81"/>
        <v>693095770</v>
      </c>
      <c r="X1316" s="8">
        <f>_xlfn.COUNTIFS($L$2:$L50530,W1316)</f>
        <v>1</v>
      </c>
    </row>
    <row r="1317" spans="10:24" ht="13.5">
      <c r="J1317" s="75">
        <v>2014</v>
      </c>
      <c r="K1317" s="19" t="s">
        <v>7</v>
      </c>
      <c r="L1317" s="86">
        <v>700851295</v>
      </c>
      <c r="M1317" s="98">
        <v>6000</v>
      </c>
      <c r="N1317" s="13" t="s">
        <v>14</v>
      </c>
      <c r="O1317" s="54" t="s">
        <v>13</v>
      </c>
      <c r="P1317" s="12">
        <v>0</v>
      </c>
      <c r="Q1317" s="99"/>
      <c r="R1317" s="99"/>
      <c r="T1317" s="8">
        <f t="shared" si="79"/>
        <v>1</v>
      </c>
      <c r="U1317" s="17">
        <f t="shared" si="80"/>
        <v>0</v>
      </c>
      <c r="V1317" s="17"/>
      <c r="W1317" s="19">
        <f t="shared" si="81"/>
        <v>700851295</v>
      </c>
      <c r="X1317" s="8">
        <f>_xlfn.COUNTIFS($L$2:$L50531,W1317)</f>
        <v>1</v>
      </c>
    </row>
    <row r="1318" spans="10:24" ht="13.5">
      <c r="J1318" s="74">
        <v>2014</v>
      </c>
      <c r="K1318" s="81" t="s">
        <v>7</v>
      </c>
      <c r="L1318" s="65">
        <v>702158483</v>
      </c>
      <c r="M1318" s="24">
        <v>5000</v>
      </c>
      <c r="N1318" s="52" t="s">
        <v>14</v>
      </c>
      <c r="O1318" s="33" t="s">
        <v>13</v>
      </c>
      <c r="P1318" s="12">
        <v>0</v>
      </c>
      <c r="Q1318" s="59" t="s">
        <v>799</v>
      </c>
      <c r="R1318" s="59"/>
      <c r="T1318" s="8">
        <f t="shared" si="79"/>
        <v>1</v>
      </c>
      <c r="U1318" s="17">
        <f t="shared" si="80"/>
        <v>0</v>
      </c>
      <c r="V1318" s="17"/>
      <c r="W1318" s="19">
        <f t="shared" si="81"/>
        <v>702158483</v>
      </c>
      <c r="X1318" s="8">
        <f>_xlfn.COUNTIFS($L$2:$L50532,W1318)</f>
        <v>1</v>
      </c>
    </row>
    <row r="1319" spans="10:24" ht="13.5">
      <c r="J1319" s="74">
        <v>2014</v>
      </c>
      <c r="K1319" s="81" t="s">
        <v>7</v>
      </c>
      <c r="L1319" s="65">
        <v>718901399</v>
      </c>
      <c r="M1319" s="24">
        <v>4500</v>
      </c>
      <c r="N1319" s="52" t="s">
        <v>14</v>
      </c>
      <c r="O1319" s="33" t="s">
        <v>13</v>
      </c>
      <c r="P1319" s="12">
        <v>0</v>
      </c>
      <c r="Q1319" s="59" t="s">
        <v>805</v>
      </c>
      <c r="R1319" s="59"/>
      <c r="T1319" s="8">
        <f t="shared" si="79"/>
        <v>1</v>
      </c>
      <c r="U1319" s="17">
        <f t="shared" si="80"/>
        <v>0</v>
      </c>
      <c r="V1319" s="17"/>
      <c r="W1319" s="19">
        <f t="shared" si="81"/>
        <v>718901399</v>
      </c>
      <c r="X1319" s="8">
        <f>_xlfn.COUNTIFS($L$2:$L50533,W1319)</f>
        <v>1</v>
      </c>
    </row>
    <row r="1320" spans="10:24" ht="13.5">
      <c r="J1320" s="75">
        <v>2014</v>
      </c>
      <c r="K1320" s="19" t="s">
        <v>7</v>
      </c>
      <c r="L1320" s="86">
        <v>726916460</v>
      </c>
      <c r="M1320" s="98">
        <v>7500</v>
      </c>
      <c r="N1320" s="13" t="s">
        <v>14</v>
      </c>
      <c r="O1320" s="54" t="s">
        <v>13</v>
      </c>
      <c r="P1320" s="12">
        <v>0</v>
      </c>
      <c r="Q1320" s="99"/>
      <c r="R1320" s="99"/>
      <c r="T1320" s="8">
        <f t="shared" si="79"/>
        <v>1</v>
      </c>
      <c r="U1320" s="17">
        <f t="shared" si="80"/>
        <v>0</v>
      </c>
      <c r="V1320" s="17"/>
      <c r="W1320" s="19">
        <f t="shared" si="81"/>
        <v>726916460</v>
      </c>
      <c r="X1320" s="8">
        <f>_xlfn.COUNTIFS($L$2:$L50534,W1320)</f>
        <v>1</v>
      </c>
    </row>
    <row r="1321" spans="10:24" ht="13.5">
      <c r="J1321" s="75">
        <v>2014</v>
      </c>
      <c r="K1321" s="19" t="s">
        <v>7</v>
      </c>
      <c r="L1321" s="86">
        <v>730232278</v>
      </c>
      <c r="M1321" s="98">
        <v>8500</v>
      </c>
      <c r="N1321" s="13" t="s">
        <v>14</v>
      </c>
      <c r="O1321" s="54" t="s">
        <v>13</v>
      </c>
      <c r="P1321" s="12">
        <v>0</v>
      </c>
      <c r="Q1321" s="99"/>
      <c r="R1321" s="99"/>
      <c r="T1321" s="8">
        <f t="shared" si="79"/>
        <v>1</v>
      </c>
      <c r="U1321" s="17">
        <f t="shared" si="80"/>
        <v>0</v>
      </c>
      <c r="V1321" s="17"/>
      <c r="W1321" s="19">
        <f t="shared" si="81"/>
        <v>730232278</v>
      </c>
      <c r="X1321" s="8">
        <f>_xlfn.COUNTIFS($L$2:$L50535,W1321)</f>
        <v>1</v>
      </c>
    </row>
    <row r="1322" spans="10:24" ht="13.5">
      <c r="J1322" s="75">
        <v>2014</v>
      </c>
      <c r="K1322" s="19" t="s">
        <v>7</v>
      </c>
      <c r="L1322" s="86">
        <v>738464881</v>
      </c>
      <c r="M1322" s="98">
        <v>3000</v>
      </c>
      <c r="N1322" s="13" t="s">
        <v>14</v>
      </c>
      <c r="O1322" s="54" t="s">
        <v>13</v>
      </c>
      <c r="P1322" s="12">
        <v>0</v>
      </c>
      <c r="Q1322" s="99"/>
      <c r="R1322" s="99"/>
      <c r="T1322" s="8">
        <f t="shared" si="79"/>
        <v>1</v>
      </c>
      <c r="U1322" s="17">
        <f t="shared" si="80"/>
        <v>0</v>
      </c>
      <c r="V1322" s="17"/>
      <c r="W1322" s="19">
        <f t="shared" si="81"/>
        <v>738464881</v>
      </c>
      <c r="X1322" s="8">
        <f>_xlfn.COUNTIFS($L$2:$L50536,W1322)</f>
        <v>1</v>
      </c>
    </row>
    <row r="1323" spans="10:24" ht="13.5">
      <c r="J1323" s="75">
        <v>2014</v>
      </c>
      <c r="K1323" s="19" t="s">
        <v>7</v>
      </c>
      <c r="L1323" s="86">
        <v>745385960</v>
      </c>
      <c r="M1323" s="98">
        <v>6000</v>
      </c>
      <c r="N1323" s="13" t="s">
        <v>14</v>
      </c>
      <c r="O1323" s="54" t="s">
        <v>13</v>
      </c>
      <c r="P1323" s="12">
        <v>0</v>
      </c>
      <c r="Q1323" s="99"/>
      <c r="R1323" s="99"/>
      <c r="T1323" s="8">
        <f t="shared" si="79"/>
        <v>1</v>
      </c>
      <c r="U1323" s="17">
        <f t="shared" si="80"/>
        <v>0</v>
      </c>
      <c r="V1323" s="17"/>
      <c r="W1323" s="19">
        <f t="shared" si="81"/>
        <v>745385960</v>
      </c>
      <c r="X1323" s="8">
        <f>_xlfn.COUNTIFS($L$2:$L50537,W1323)</f>
        <v>1</v>
      </c>
    </row>
    <row r="1324" spans="10:24" ht="13.5">
      <c r="J1324" s="74">
        <v>2014</v>
      </c>
      <c r="K1324" s="81" t="s">
        <v>7</v>
      </c>
      <c r="L1324" s="65">
        <v>760795613</v>
      </c>
      <c r="M1324" s="98">
        <v>3600</v>
      </c>
      <c r="N1324" s="52" t="s">
        <v>14</v>
      </c>
      <c r="O1324" s="33" t="s">
        <v>13</v>
      </c>
      <c r="P1324" s="12">
        <v>0</v>
      </c>
      <c r="Q1324" s="59" t="s">
        <v>806</v>
      </c>
      <c r="R1324" s="59"/>
      <c r="T1324" s="8">
        <f t="shared" si="79"/>
        <v>1</v>
      </c>
      <c r="U1324" s="17">
        <f t="shared" si="80"/>
        <v>0</v>
      </c>
      <c r="V1324" s="17"/>
      <c r="W1324" s="19">
        <f t="shared" si="81"/>
        <v>760795613</v>
      </c>
      <c r="X1324" s="8">
        <f>_xlfn.COUNTIFS($L$2:$L50538,W1324)</f>
        <v>1</v>
      </c>
    </row>
    <row r="1325" spans="10:24" ht="13.5">
      <c r="J1325" s="74">
        <v>2014</v>
      </c>
      <c r="K1325" s="80" t="s">
        <v>7</v>
      </c>
      <c r="L1325" s="88">
        <v>790940197</v>
      </c>
      <c r="M1325" s="23">
        <v>2500</v>
      </c>
      <c r="N1325" s="11" t="s">
        <v>14</v>
      </c>
      <c r="O1325" s="52" t="s">
        <v>13</v>
      </c>
      <c r="P1325" s="12">
        <v>0</v>
      </c>
      <c r="Q1325" s="59"/>
      <c r="R1325" s="59"/>
      <c r="T1325" s="8">
        <f t="shared" si="79"/>
        <v>1</v>
      </c>
      <c r="U1325" s="17">
        <f t="shared" si="80"/>
        <v>0</v>
      </c>
      <c r="V1325" s="17"/>
      <c r="W1325" s="19">
        <f t="shared" si="81"/>
        <v>790940197</v>
      </c>
      <c r="X1325" s="8">
        <f>_xlfn.COUNTIFS($L$2:$L50539,W1325)</f>
        <v>1</v>
      </c>
    </row>
    <row r="1326" spans="10:24" ht="13.5">
      <c r="J1326" s="74">
        <v>2014</v>
      </c>
      <c r="K1326" s="80" t="s">
        <v>7</v>
      </c>
      <c r="L1326" s="88">
        <v>803881167</v>
      </c>
      <c r="M1326" s="23">
        <v>1000</v>
      </c>
      <c r="N1326" s="11" t="s">
        <v>14</v>
      </c>
      <c r="O1326" s="52" t="s">
        <v>13</v>
      </c>
      <c r="P1326" s="12">
        <v>0</v>
      </c>
      <c r="Q1326" s="59"/>
      <c r="R1326" s="59"/>
      <c r="T1326" s="8">
        <f t="shared" si="79"/>
        <v>1</v>
      </c>
      <c r="U1326" s="17">
        <f t="shared" si="80"/>
        <v>0</v>
      </c>
      <c r="V1326" s="17"/>
      <c r="W1326" s="19">
        <f t="shared" si="81"/>
        <v>803881167</v>
      </c>
      <c r="X1326" s="8">
        <f>_xlfn.COUNTIFS($L$2:$L50540,W1326)</f>
        <v>1</v>
      </c>
    </row>
    <row r="1327" spans="10:24" ht="13.5">
      <c r="J1327" s="75">
        <v>2014</v>
      </c>
      <c r="K1327" s="19" t="s">
        <v>7</v>
      </c>
      <c r="L1327" s="86">
        <v>812253330</v>
      </c>
      <c r="M1327" s="98">
        <v>15600</v>
      </c>
      <c r="N1327" s="13" t="s">
        <v>14</v>
      </c>
      <c r="O1327" s="54" t="s">
        <v>13</v>
      </c>
      <c r="P1327" s="12">
        <v>0</v>
      </c>
      <c r="Q1327" s="99"/>
      <c r="R1327" s="99"/>
      <c r="T1327" s="8">
        <f t="shared" si="79"/>
        <v>1</v>
      </c>
      <c r="U1327" s="17">
        <f t="shared" si="80"/>
        <v>0</v>
      </c>
      <c r="V1327" s="17"/>
      <c r="W1327" s="19">
        <f t="shared" si="81"/>
        <v>812253330</v>
      </c>
      <c r="X1327" s="8">
        <f>_xlfn.COUNTIFS($L$2:$L50541,W1327)</f>
        <v>1</v>
      </c>
    </row>
    <row r="1328" spans="10:24" ht="13.5">
      <c r="J1328" s="74">
        <v>2014</v>
      </c>
      <c r="K1328" s="81" t="s">
        <v>7</v>
      </c>
      <c r="L1328" s="90">
        <v>812840548</v>
      </c>
      <c r="M1328" s="24">
        <v>1500</v>
      </c>
      <c r="N1328" s="52" t="s">
        <v>14</v>
      </c>
      <c r="O1328" s="33" t="s">
        <v>119</v>
      </c>
      <c r="P1328" s="12">
        <v>1</v>
      </c>
      <c r="Q1328" s="59" t="s">
        <v>1557</v>
      </c>
      <c r="R1328" s="59"/>
      <c r="T1328" s="8">
        <f t="shared" si="79"/>
        <v>1</v>
      </c>
      <c r="U1328" s="17">
        <f t="shared" si="80"/>
        <v>1</v>
      </c>
      <c r="V1328" s="17"/>
      <c r="W1328" s="19">
        <f t="shared" si="81"/>
        <v>812840548</v>
      </c>
      <c r="X1328" s="8">
        <f>_xlfn.COUNTIFS($L$2:$L50542,W1328)</f>
        <v>1</v>
      </c>
    </row>
    <row r="1329" spans="10:24" ht="13.5">
      <c r="J1329" s="75">
        <v>2014</v>
      </c>
      <c r="K1329" s="19" t="s">
        <v>7</v>
      </c>
      <c r="L1329" s="86">
        <v>813111176</v>
      </c>
      <c r="M1329" s="98">
        <v>6000</v>
      </c>
      <c r="N1329" s="13" t="s">
        <v>14</v>
      </c>
      <c r="O1329" s="54" t="s">
        <v>13</v>
      </c>
      <c r="P1329" s="12">
        <v>0</v>
      </c>
      <c r="Q1329" s="99"/>
      <c r="R1329" s="99"/>
      <c r="T1329" s="8">
        <f t="shared" si="79"/>
        <v>1</v>
      </c>
      <c r="U1329" s="17">
        <f t="shared" si="80"/>
        <v>0</v>
      </c>
      <c r="V1329" s="17"/>
      <c r="W1329" s="19">
        <f t="shared" si="81"/>
        <v>813111176</v>
      </c>
      <c r="X1329" s="8">
        <f>_xlfn.COUNTIFS($L$2:$L50543,W1329)</f>
        <v>1</v>
      </c>
    </row>
    <row r="1330" spans="10:24" ht="13.5">
      <c r="J1330" s="75">
        <v>2014</v>
      </c>
      <c r="K1330" s="19" t="s">
        <v>7</v>
      </c>
      <c r="L1330" s="86">
        <v>816776251</v>
      </c>
      <c r="M1330" s="98">
        <v>6000</v>
      </c>
      <c r="N1330" s="13" t="s">
        <v>14</v>
      </c>
      <c r="O1330" s="54" t="s">
        <v>13</v>
      </c>
      <c r="P1330" s="12">
        <v>0</v>
      </c>
      <c r="Q1330" s="99"/>
      <c r="R1330" s="99"/>
      <c r="T1330" s="8">
        <f t="shared" si="79"/>
        <v>1</v>
      </c>
      <c r="U1330" s="17">
        <f t="shared" si="80"/>
        <v>0</v>
      </c>
      <c r="V1330" s="17"/>
      <c r="W1330" s="19">
        <f t="shared" si="81"/>
        <v>816776251</v>
      </c>
      <c r="X1330" s="8">
        <f>_xlfn.COUNTIFS($L$2:$L50544,W1330)</f>
        <v>1</v>
      </c>
    </row>
    <row r="1331" spans="10:24" ht="13.5">
      <c r="J1331" s="75">
        <v>2014</v>
      </c>
      <c r="K1331" s="19" t="s">
        <v>7</v>
      </c>
      <c r="L1331" s="86">
        <v>820214171</v>
      </c>
      <c r="M1331" s="98">
        <v>9900</v>
      </c>
      <c r="N1331" s="13" t="s">
        <v>14</v>
      </c>
      <c r="O1331" s="54" t="s">
        <v>13</v>
      </c>
      <c r="P1331" s="12">
        <v>0</v>
      </c>
      <c r="Q1331" s="99"/>
      <c r="R1331" s="99"/>
      <c r="T1331" s="8">
        <f t="shared" si="79"/>
        <v>1</v>
      </c>
      <c r="U1331" s="17">
        <f t="shared" si="80"/>
        <v>0</v>
      </c>
      <c r="V1331" s="17"/>
      <c r="W1331" s="19">
        <f t="shared" si="81"/>
        <v>820214171</v>
      </c>
      <c r="X1331" s="8">
        <f>_xlfn.COUNTIFS($L$2:$L50545,W1331)</f>
        <v>1</v>
      </c>
    </row>
    <row r="1332" spans="10:24" ht="13.5">
      <c r="J1332" s="75">
        <v>2014</v>
      </c>
      <c r="K1332" s="19" t="s">
        <v>7</v>
      </c>
      <c r="L1332" s="86">
        <v>821018312</v>
      </c>
      <c r="M1332" s="98">
        <v>7500</v>
      </c>
      <c r="N1332" s="13" t="s">
        <v>14</v>
      </c>
      <c r="O1332" s="54" t="s">
        <v>13</v>
      </c>
      <c r="P1332" s="12">
        <v>0</v>
      </c>
      <c r="Q1332" s="99"/>
      <c r="R1332" s="99"/>
      <c r="T1332" s="8">
        <f t="shared" si="79"/>
        <v>1</v>
      </c>
      <c r="U1332" s="17">
        <f t="shared" si="80"/>
        <v>0</v>
      </c>
      <c r="V1332" s="17"/>
      <c r="W1332" s="19">
        <f t="shared" si="81"/>
        <v>821018312</v>
      </c>
      <c r="X1332" s="8">
        <f>_xlfn.COUNTIFS($L$2:$L50546,W1332)</f>
        <v>1</v>
      </c>
    </row>
    <row r="1333" spans="10:24" ht="13.5">
      <c r="J1333" s="75">
        <v>2014</v>
      </c>
      <c r="K1333" s="19" t="s">
        <v>7</v>
      </c>
      <c r="L1333" s="86">
        <v>853112863</v>
      </c>
      <c r="M1333" s="98">
        <v>2000</v>
      </c>
      <c r="N1333" s="13" t="s">
        <v>14</v>
      </c>
      <c r="O1333" s="54" t="s">
        <v>119</v>
      </c>
      <c r="P1333" s="12">
        <v>1</v>
      </c>
      <c r="Q1333" s="99"/>
      <c r="R1333" s="99"/>
      <c r="T1333" s="8">
        <f t="shared" si="79"/>
        <v>1</v>
      </c>
      <c r="U1333" s="17">
        <f t="shared" si="80"/>
        <v>1</v>
      </c>
      <c r="V1333" s="17"/>
      <c r="W1333" s="19">
        <f t="shared" si="81"/>
        <v>853112863</v>
      </c>
      <c r="X1333" s="8">
        <f>_xlfn.COUNTIFS($L$2:$L50547,W1333)</f>
        <v>1</v>
      </c>
    </row>
    <row r="1334" spans="10:24" ht="13.5">
      <c r="J1334" s="75">
        <v>2014</v>
      </c>
      <c r="K1334" s="19" t="s">
        <v>7</v>
      </c>
      <c r="L1334" s="86">
        <v>856213283</v>
      </c>
      <c r="M1334" s="98">
        <v>6000</v>
      </c>
      <c r="N1334" s="13" t="s">
        <v>14</v>
      </c>
      <c r="O1334" s="54" t="s">
        <v>13</v>
      </c>
      <c r="P1334" s="12">
        <v>0</v>
      </c>
      <c r="Q1334" s="99"/>
      <c r="R1334" s="99"/>
      <c r="T1334" s="8">
        <f t="shared" si="79"/>
        <v>1</v>
      </c>
      <c r="U1334" s="17">
        <f t="shared" si="80"/>
        <v>0</v>
      </c>
      <c r="V1334" s="17"/>
      <c r="W1334" s="19">
        <f t="shared" si="81"/>
        <v>856213283</v>
      </c>
      <c r="X1334" s="8">
        <f>_xlfn.COUNTIFS($L$2:$L50548,W1334)</f>
        <v>1</v>
      </c>
    </row>
    <row r="1335" spans="10:24" ht="13.5">
      <c r="J1335" s="74">
        <v>2014</v>
      </c>
      <c r="K1335" s="81" t="s">
        <v>7</v>
      </c>
      <c r="L1335" s="65">
        <v>871022814</v>
      </c>
      <c r="M1335" s="24">
        <v>2500</v>
      </c>
      <c r="N1335" s="52" t="s">
        <v>14</v>
      </c>
      <c r="O1335" s="33" t="s">
        <v>13</v>
      </c>
      <c r="P1335" s="12">
        <v>0</v>
      </c>
      <c r="Q1335" s="59" t="s">
        <v>800</v>
      </c>
      <c r="R1335" s="59"/>
      <c r="T1335" s="8">
        <f t="shared" si="79"/>
        <v>1</v>
      </c>
      <c r="U1335" s="17">
        <f t="shared" si="80"/>
        <v>0</v>
      </c>
      <c r="V1335" s="17"/>
      <c r="W1335" s="19">
        <f t="shared" si="81"/>
        <v>871022814</v>
      </c>
      <c r="X1335" s="8">
        <f>_xlfn.COUNTIFS($L$2:$L50549,W1335)</f>
        <v>1</v>
      </c>
    </row>
    <row r="1336" spans="10:24" ht="13.5">
      <c r="J1336" s="74">
        <v>2014</v>
      </c>
      <c r="K1336" s="80" t="s">
        <v>7</v>
      </c>
      <c r="L1336" s="88">
        <v>880236363</v>
      </c>
      <c r="M1336" s="23">
        <v>4000</v>
      </c>
      <c r="N1336" s="11" t="s">
        <v>14</v>
      </c>
      <c r="O1336" s="52" t="s">
        <v>13</v>
      </c>
      <c r="P1336" s="12">
        <v>0</v>
      </c>
      <c r="Q1336" s="59"/>
      <c r="R1336" s="59"/>
      <c r="T1336" s="8">
        <f t="shared" si="79"/>
        <v>1</v>
      </c>
      <c r="U1336" s="17">
        <f t="shared" si="80"/>
        <v>0</v>
      </c>
      <c r="V1336" s="17"/>
      <c r="W1336" s="19">
        <f t="shared" si="81"/>
        <v>880236363</v>
      </c>
      <c r="X1336" s="8">
        <f>_xlfn.COUNTIFS($L$2:$L50550,W1336)</f>
        <v>1</v>
      </c>
    </row>
    <row r="1337" spans="10:24" ht="13.5">
      <c r="J1337" s="77">
        <v>2014</v>
      </c>
      <c r="K1337" s="81" t="s">
        <v>7</v>
      </c>
      <c r="L1337" s="65">
        <v>882557124</v>
      </c>
      <c r="M1337" s="24">
        <v>3000</v>
      </c>
      <c r="N1337" s="52" t="s">
        <v>14</v>
      </c>
      <c r="O1337" s="33" t="s">
        <v>119</v>
      </c>
      <c r="P1337" s="12">
        <v>1</v>
      </c>
      <c r="Q1337" s="59"/>
      <c r="R1337" s="59"/>
      <c r="T1337" s="8">
        <f t="shared" si="79"/>
        <v>1</v>
      </c>
      <c r="U1337" s="17">
        <f t="shared" si="80"/>
        <v>1</v>
      </c>
      <c r="V1337" s="17"/>
      <c r="W1337" s="19">
        <f t="shared" si="81"/>
        <v>882557124</v>
      </c>
      <c r="X1337" s="8">
        <f>_xlfn.COUNTIFS($L$2:$L50551,W1337)</f>
        <v>1</v>
      </c>
    </row>
    <row r="1338" spans="10:24" ht="13.5">
      <c r="J1338" s="75">
        <v>2014</v>
      </c>
      <c r="K1338" s="19" t="s">
        <v>7</v>
      </c>
      <c r="L1338" s="86">
        <v>896559982</v>
      </c>
      <c r="M1338" s="98">
        <v>5000</v>
      </c>
      <c r="N1338" s="13" t="s">
        <v>14</v>
      </c>
      <c r="O1338" s="54" t="s">
        <v>13</v>
      </c>
      <c r="P1338" s="12">
        <v>0</v>
      </c>
      <c r="Q1338" s="99"/>
      <c r="R1338" s="99"/>
      <c r="T1338" s="8">
        <f t="shared" si="79"/>
        <v>1</v>
      </c>
      <c r="U1338" s="17">
        <f t="shared" si="80"/>
        <v>0</v>
      </c>
      <c r="V1338" s="17"/>
      <c r="W1338" s="19">
        <f t="shared" si="81"/>
        <v>896559982</v>
      </c>
      <c r="X1338" s="8">
        <f>_xlfn.COUNTIFS($L$2:$L50552,W1338)</f>
        <v>1</v>
      </c>
    </row>
    <row r="1339" spans="10:24" ht="13.5">
      <c r="J1339" s="75">
        <v>2014</v>
      </c>
      <c r="K1339" s="19" t="s">
        <v>7</v>
      </c>
      <c r="L1339" s="86">
        <v>899617184</v>
      </c>
      <c r="M1339" s="98">
        <v>5000</v>
      </c>
      <c r="N1339" s="13" t="s">
        <v>14</v>
      </c>
      <c r="O1339" s="54" t="s">
        <v>13</v>
      </c>
      <c r="P1339" s="12">
        <v>0</v>
      </c>
      <c r="Q1339" s="99"/>
      <c r="R1339" s="99"/>
      <c r="T1339" s="8">
        <f t="shared" si="79"/>
        <v>1</v>
      </c>
      <c r="U1339" s="17">
        <f t="shared" si="80"/>
        <v>0</v>
      </c>
      <c r="V1339" s="17"/>
      <c r="W1339" s="19">
        <f t="shared" si="81"/>
        <v>899617184</v>
      </c>
      <c r="X1339" s="8">
        <f>_xlfn.COUNTIFS($L$2:$L50553,W1339)</f>
        <v>1</v>
      </c>
    </row>
    <row r="1340" spans="10:24" ht="13.5">
      <c r="J1340" s="75">
        <v>2014</v>
      </c>
      <c r="K1340" s="19" t="s">
        <v>7</v>
      </c>
      <c r="L1340" s="86">
        <v>905572642</v>
      </c>
      <c r="M1340" s="98">
        <v>8000</v>
      </c>
      <c r="N1340" s="13" t="s">
        <v>14</v>
      </c>
      <c r="O1340" s="54" t="s">
        <v>13</v>
      </c>
      <c r="P1340" s="12">
        <v>0</v>
      </c>
      <c r="Q1340" s="99"/>
      <c r="R1340" s="99"/>
      <c r="T1340" s="8">
        <f t="shared" si="79"/>
        <v>1</v>
      </c>
      <c r="U1340" s="17">
        <f t="shared" si="80"/>
        <v>0</v>
      </c>
      <c r="V1340" s="17"/>
      <c r="W1340" s="19">
        <f t="shared" si="81"/>
        <v>905572642</v>
      </c>
      <c r="X1340" s="8">
        <f>_xlfn.COUNTIFS($L$2:$L50554,W1340)</f>
        <v>1</v>
      </c>
    </row>
    <row r="1341" spans="10:24" ht="13.5">
      <c r="J1341" s="74">
        <v>2014</v>
      </c>
      <c r="K1341" s="80" t="s">
        <v>7</v>
      </c>
      <c r="L1341" s="88">
        <v>930861251</v>
      </c>
      <c r="M1341" s="23">
        <v>3000</v>
      </c>
      <c r="N1341" s="11" t="s">
        <v>14</v>
      </c>
      <c r="O1341" s="52" t="s">
        <v>13</v>
      </c>
      <c r="P1341" s="12">
        <v>0</v>
      </c>
      <c r="Q1341" s="59"/>
      <c r="R1341" s="59"/>
      <c r="T1341" s="8">
        <f t="shared" si="79"/>
        <v>1</v>
      </c>
      <c r="U1341" s="17">
        <f t="shared" si="80"/>
        <v>0</v>
      </c>
      <c r="V1341" s="17"/>
      <c r="W1341" s="19">
        <f t="shared" si="81"/>
        <v>930861251</v>
      </c>
      <c r="X1341" s="8">
        <f>_xlfn.COUNTIFS($L$2:$L50555,W1341)</f>
        <v>1</v>
      </c>
    </row>
    <row r="1342" spans="10:24" ht="13.5">
      <c r="J1342" s="75">
        <v>2014</v>
      </c>
      <c r="K1342" s="19" t="s">
        <v>7</v>
      </c>
      <c r="L1342" s="86">
        <v>933456396</v>
      </c>
      <c r="M1342" s="98">
        <v>4000</v>
      </c>
      <c r="N1342" s="13" t="s">
        <v>14</v>
      </c>
      <c r="O1342" s="54" t="s">
        <v>13</v>
      </c>
      <c r="P1342" s="12">
        <v>0</v>
      </c>
      <c r="Q1342" s="99"/>
      <c r="R1342" s="99"/>
      <c r="T1342" s="8">
        <f t="shared" si="79"/>
        <v>1</v>
      </c>
      <c r="U1342" s="17">
        <f t="shared" si="80"/>
        <v>0</v>
      </c>
      <c r="V1342" s="17"/>
      <c r="W1342" s="19">
        <f t="shared" si="81"/>
        <v>933456396</v>
      </c>
      <c r="X1342" s="8">
        <f>_xlfn.COUNTIFS($L$2:$L50556,W1342)</f>
        <v>1</v>
      </c>
    </row>
    <row r="1343" spans="10:24" ht="13.5">
      <c r="J1343" s="74">
        <v>2014</v>
      </c>
      <c r="K1343" s="81" t="s">
        <v>7</v>
      </c>
      <c r="L1343" s="65">
        <v>935654060</v>
      </c>
      <c r="M1343" s="24">
        <v>3000</v>
      </c>
      <c r="N1343" s="52" t="s">
        <v>14</v>
      </c>
      <c r="O1343" s="33" t="s">
        <v>13</v>
      </c>
      <c r="P1343" s="12">
        <v>0</v>
      </c>
      <c r="Q1343" s="59" t="s">
        <v>802</v>
      </c>
      <c r="R1343" s="59"/>
      <c r="T1343" s="8">
        <f t="shared" si="79"/>
        <v>1</v>
      </c>
      <c r="U1343" s="17">
        <f t="shared" si="80"/>
        <v>0</v>
      </c>
      <c r="V1343" s="17"/>
      <c r="W1343" s="19">
        <f t="shared" si="81"/>
        <v>935654060</v>
      </c>
      <c r="X1343" s="8">
        <f>_xlfn.COUNTIFS($L$2:$L50557,W1343)</f>
        <v>1</v>
      </c>
    </row>
    <row r="1344" spans="10:24" ht="13.5">
      <c r="J1344" s="74">
        <v>2014</v>
      </c>
      <c r="K1344" s="80" t="s">
        <v>7</v>
      </c>
      <c r="L1344" s="88">
        <v>957323234</v>
      </c>
      <c r="M1344" s="23">
        <v>4000</v>
      </c>
      <c r="N1344" s="11" t="s">
        <v>14</v>
      </c>
      <c r="O1344" s="52" t="s">
        <v>13</v>
      </c>
      <c r="P1344" s="12">
        <v>0</v>
      </c>
      <c r="Q1344" s="59"/>
      <c r="R1344" s="59"/>
      <c r="T1344" s="8">
        <f t="shared" si="79"/>
        <v>1</v>
      </c>
      <c r="U1344" s="17">
        <f t="shared" si="80"/>
        <v>0</v>
      </c>
      <c r="W1344" s="19">
        <f t="shared" si="81"/>
        <v>957323234</v>
      </c>
      <c r="X1344" s="8">
        <f>_xlfn.COUNTIFS($L$2:$L50558,W1344)</f>
        <v>1</v>
      </c>
    </row>
    <row r="1345" spans="10:24" ht="13.5">
      <c r="J1345" s="74">
        <v>2014</v>
      </c>
      <c r="K1345" s="80" t="s">
        <v>7</v>
      </c>
      <c r="L1345" s="88">
        <v>959914447</v>
      </c>
      <c r="M1345" s="23">
        <v>600</v>
      </c>
      <c r="N1345" s="11" t="s">
        <v>14</v>
      </c>
      <c r="O1345" s="52" t="s">
        <v>13</v>
      </c>
      <c r="P1345" s="12">
        <v>0</v>
      </c>
      <c r="Q1345" s="59"/>
      <c r="R1345" s="59"/>
      <c r="T1345" s="8">
        <f t="shared" si="79"/>
        <v>1</v>
      </c>
      <c r="U1345" s="17">
        <f t="shared" si="80"/>
        <v>0</v>
      </c>
      <c r="W1345" s="19">
        <f t="shared" si="81"/>
        <v>959914447</v>
      </c>
      <c r="X1345" s="8">
        <f>_xlfn.COUNTIFS($L$2:$L50559,W1345)</f>
        <v>1</v>
      </c>
    </row>
    <row r="1346" spans="10:24" ht="13.5">
      <c r="J1346" s="74">
        <v>2014</v>
      </c>
      <c r="K1346" s="81" t="s">
        <v>7</v>
      </c>
      <c r="L1346" s="65">
        <v>965522267</v>
      </c>
      <c r="M1346" s="24">
        <v>1500</v>
      </c>
      <c r="N1346" s="52" t="s">
        <v>14</v>
      </c>
      <c r="O1346" s="33" t="s">
        <v>13</v>
      </c>
      <c r="P1346" s="12">
        <v>0</v>
      </c>
      <c r="Q1346" s="59" t="s">
        <v>803</v>
      </c>
      <c r="R1346" s="59"/>
      <c r="T1346" s="8">
        <f aca="true" t="shared" si="82" ref="T1346:T1409">IF(L1346="",0,1)</f>
        <v>1</v>
      </c>
      <c r="U1346" s="17">
        <f t="shared" si="80"/>
        <v>0</v>
      </c>
      <c r="W1346" s="19">
        <f t="shared" si="81"/>
        <v>965522267</v>
      </c>
      <c r="X1346" s="8">
        <f>_xlfn.COUNTIFS($L$2:$L50560,W1346)</f>
        <v>1</v>
      </c>
    </row>
    <row r="1347" spans="10:24" ht="13.5">
      <c r="J1347" s="75">
        <v>2014</v>
      </c>
      <c r="K1347" s="19" t="s">
        <v>7</v>
      </c>
      <c r="L1347" s="86">
        <v>973278462</v>
      </c>
      <c r="M1347" s="98">
        <v>5000</v>
      </c>
      <c r="N1347" s="13" t="s">
        <v>14</v>
      </c>
      <c r="O1347" s="54" t="s">
        <v>13</v>
      </c>
      <c r="P1347" s="12">
        <v>0</v>
      </c>
      <c r="Q1347" s="99"/>
      <c r="R1347" s="99"/>
      <c r="T1347" s="8">
        <f t="shared" si="82"/>
        <v>1</v>
      </c>
      <c r="U1347" s="17">
        <f aca="true" t="shared" si="83" ref="U1347:U1410">IF(O1347="NO",0,1)</f>
        <v>0</v>
      </c>
      <c r="W1347" s="19">
        <f t="shared" si="81"/>
        <v>973278462</v>
      </c>
      <c r="X1347" s="8">
        <f>_xlfn.COUNTIFS($L$2:$L50561,W1347)</f>
        <v>1</v>
      </c>
    </row>
    <row r="1348" spans="10:24" ht="13.5">
      <c r="J1348" s="75">
        <v>2014</v>
      </c>
      <c r="K1348" s="19" t="s">
        <v>7</v>
      </c>
      <c r="L1348" s="86">
        <v>989934340</v>
      </c>
      <c r="M1348" s="98">
        <v>4000</v>
      </c>
      <c r="N1348" s="13" t="s">
        <v>14</v>
      </c>
      <c r="O1348" s="54" t="s">
        <v>13</v>
      </c>
      <c r="P1348" s="12">
        <v>0</v>
      </c>
      <c r="Q1348" s="99"/>
      <c r="R1348" s="99"/>
      <c r="T1348" s="8">
        <f t="shared" si="82"/>
        <v>1</v>
      </c>
      <c r="U1348" s="17">
        <f t="shared" si="83"/>
        <v>0</v>
      </c>
      <c r="W1348" s="19">
        <f t="shared" si="81"/>
        <v>989934340</v>
      </c>
      <c r="X1348" s="8">
        <f>_xlfn.COUNTIFS($L$2:$L50562,W1348)</f>
        <v>1</v>
      </c>
    </row>
    <row r="1349" spans="10:24" ht="13.5">
      <c r="J1349" s="74">
        <v>2014</v>
      </c>
      <c r="K1349" s="80" t="s">
        <v>5</v>
      </c>
      <c r="L1349" s="88" t="s">
        <v>54</v>
      </c>
      <c r="M1349" s="23">
        <v>30000</v>
      </c>
      <c r="N1349" s="11" t="s">
        <v>25</v>
      </c>
      <c r="O1349" s="52" t="s">
        <v>13</v>
      </c>
      <c r="P1349" s="12">
        <v>0</v>
      </c>
      <c r="Q1349" s="59"/>
      <c r="R1349" s="59"/>
      <c r="T1349" s="8">
        <f t="shared" si="82"/>
        <v>1</v>
      </c>
      <c r="U1349" s="17">
        <f t="shared" si="83"/>
        <v>0</v>
      </c>
      <c r="W1349" s="19" t="str">
        <f t="shared" si="81"/>
        <v>BEL000000001</v>
      </c>
      <c r="X1349" s="8">
        <f>_xlfn.COUNTIFS($L$2:$L50563,W1349)</f>
        <v>1</v>
      </c>
    </row>
    <row r="1350" spans="10:24" ht="13.5">
      <c r="J1350" s="74">
        <v>2014</v>
      </c>
      <c r="K1350" s="80" t="s">
        <v>5</v>
      </c>
      <c r="L1350" s="88" t="s">
        <v>55</v>
      </c>
      <c r="M1350" s="23">
        <v>40000</v>
      </c>
      <c r="N1350" s="11" t="s">
        <v>25</v>
      </c>
      <c r="O1350" s="52" t="s">
        <v>13</v>
      </c>
      <c r="P1350" s="12">
        <v>0</v>
      </c>
      <c r="Q1350" s="59"/>
      <c r="R1350" s="59"/>
      <c r="T1350" s="8">
        <f t="shared" si="82"/>
        <v>1</v>
      </c>
      <c r="U1350" s="17">
        <f t="shared" si="83"/>
        <v>0</v>
      </c>
      <c r="W1350" s="19" t="str">
        <f t="shared" si="81"/>
        <v>BEL000000002</v>
      </c>
      <c r="X1350" s="8">
        <f>_xlfn.COUNTIFS($L$2:$L50564,W1350)</f>
        <v>1</v>
      </c>
    </row>
    <row r="1351" spans="10:24" ht="13.5">
      <c r="J1351" s="74">
        <v>2014</v>
      </c>
      <c r="K1351" s="80" t="s">
        <v>5</v>
      </c>
      <c r="L1351" s="88" t="s">
        <v>56</v>
      </c>
      <c r="M1351" s="23">
        <v>100000</v>
      </c>
      <c r="N1351" s="11" t="s">
        <v>25</v>
      </c>
      <c r="O1351" s="52" t="s">
        <v>13</v>
      </c>
      <c r="P1351" s="12">
        <v>0</v>
      </c>
      <c r="Q1351" s="59"/>
      <c r="R1351" s="59"/>
      <c r="T1351" s="8">
        <f t="shared" si="82"/>
        <v>1</v>
      </c>
      <c r="U1351" s="17">
        <f t="shared" si="83"/>
        <v>0</v>
      </c>
      <c r="W1351" s="19" t="str">
        <f t="shared" si="81"/>
        <v>BEL000000003</v>
      </c>
      <c r="X1351" s="8">
        <f>_xlfn.COUNTIFS($L$2:$L50565,W1351)</f>
        <v>1</v>
      </c>
    </row>
    <row r="1352" spans="10:24" ht="13.5">
      <c r="J1352" s="74">
        <v>2014</v>
      </c>
      <c r="K1352" s="80" t="s">
        <v>5</v>
      </c>
      <c r="L1352" s="88" t="s">
        <v>57</v>
      </c>
      <c r="M1352" s="23">
        <v>60000</v>
      </c>
      <c r="N1352" s="11" t="s">
        <v>25</v>
      </c>
      <c r="O1352" s="52" t="s">
        <v>13</v>
      </c>
      <c r="P1352" s="12">
        <v>0</v>
      </c>
      <c r="Q1352" s="59"/>
      <c r="R1352" s="59"/>
      <c r="T1352" s="8">
        <f t="shared" si="82"/>
        <v>1</v>
      </c>
      <c r="U1352" s="17">
        <f t="shared" si="83"/>
        <v>0</v>
      </c>
      <c r="W1352" s="19" t="str">
        <f t="shared" si="81"/>
        <v>BEL000000004</v>
      </c>
      <c r="X1352" s="8">
        <f>_xlfn.COUNTIFS($L$2:$L50566,W1352)</f>
        <v>1</v>
      </c>
    </row>
    <row r="1353" spans="10:24" ht="13.5">
      <c r="J1353" s="74">
        <v>2014</v>
      </c>
      <c r="K1353" s="80" t="s">
        <v>5</v>
      </c>
      <c r="L1353" s="88" t="s">
        <v>58</v>
      </c>
      <c r="M1353" s="23">
        <v>6600</v>
      </c>
      <c r="N1353" s="11" t="s">
        <v>25</v>
      </c>
      <c r="O1353" s="52" t="s">
        <v>13</v>
      </c>
      <c r="P1353" s="12">
        <v>0</v>
      </c>
      <c r="Q1353" s="59"/>
      <c r="R1353" s="59"/>
      <c r="T1353" s="8">
        <f t="shared" si="82"/>
        <v>1</v>
      </c>
      <c r="U1353" s="17">
        <f t="shared" si="83"/>
        <v>0</v>
      </c>
      <c r="W1353" s="19" t="str">
        <f t="shared" si="81"/>
        <v>BEL000000005</v>
      </c>
      <c r="X1353" s="8">
        <f>_xlfn.COUNTIFS($L$2:$L50567,W1353)</f>
        <v>1</v>
      </c>
    </row>
    <row r="1354" spans="10:24" ht="13.5">
      <c r="J1354" s="74">
        <v>2014</v>
      </c>
      <c r="K1354" s="80" t="s">
        <v>5</v>
      </c>
      <c r="L1354" s="88" t="s">
        <v>59</v>
      </c>
      <c r="M1354" s="23">
        <v>6600</v>
      </c>
      <c r="N1354" s="11" t="s">
        <v>25</v>
      </c>
      <c r="O1354" s="52" t="s">
        <v>13</v>
      </c>
      <c r="P1354" s="12">
        <v>0</v>
      </c>
      <c r="Q1354" s="59"/>
      <c r="R1354" s="59"/>
      <c r="T1354" s="8">
        <f t="shared" si="82"/>
        <v>1</v>
      </c>
      <c r="U1354" s="17">
        <f t="shared" si="83"/>
        <v>0</v>
      </c>
      <c r="W1354" s="19" t="str">
        <f t="shared" si="81"/>
        <v>BEL000000006</v>
      </c>
      <c r="X1354" s="8">
        <f>_xlfn.COUNTIFS($L$2:$L50568,W1354)</f>
        <v>1</v>
      </c>
    </row>
    <row r="1355" spans="10:24" ht="13.5">
      <c r="J1355" s="74">
        <v>2014</v>
      </c>
      <c r="K1355" s="80" t="s">
        <v>5</v>
      </c>
      <c r="L1355" s="88" t="s">
        <v>60</v>
      </c>
      <c r="M1355" s="23">
        <v>6800</v>
      </c>
      <c r="N1355" s="11" t="s">
        <v>25</v>
      </c>
      <c r="O1355" s="52" t="s">
        <v>13</v>
      </c>
      <c r="P1355" s="12">
        <v>0</v>
      </c>
      <c r="Q1355" s="59"/>
      <c r="R1355" s="59"/>
      <c r="T1355" s="8">
        <f t="shared" si="82"/>
        <v>1</v>
      </c>
      <c r="U1355" s="17">
        <f t="shared" si="83"/>
        <v>0</v>
      </c>
      <c r="W1355" s="19" t="str">
        <f t="shared" si="81"/>
        <v>BEL000000007</v>
      </c>
      <c r="X1355" s="8">
        <f>_xlfn.COUNTIFS($L$2:$L50569,W1355)</f>
        <v>1</v>
      </c>
    </row>
    <row r="1356" spans="10:24" ht="13.5">
      <c r="J1356" s="74">
        <v>2014</v>
      </c>
      <c r="K1356" s="80" t="s">
        <v>5</v>
      </c>
      <c r="L1356" s="88" t="s">
        <v>61</v>
      </c>
      <c r="M1356" s="23">
        <v>10000</v>
      </c>
      <c r="N1356" s="11" t="s">
        <v>25</v>
      </c>
      <c r="O1356" s="52" t="s">
        <v>13</v>
      </c>
      <c r="P1356" s="12">
        <v>0</v>
      </c>
      <c r="Q1356" s="59"/>
      <c r="R1356" s="59"/>
      <c r="T1356" s="8">
        <f t="shared" si="82"/>
        <v>1</v>
      </c>
      <c r="U1356" s="17">
        <f t="shared" si="83"/>
        <v>0</v>
      </c>
      <c r="W1356" s="19" t="str">
        <f t="shared" si="81"/>
        <v>BEL000000008</v>
      </c>
      <c r="X1356" s="8">
        <f>_xlfn.COUNTIFS($L$2:$L50570,W1356)</f>
        <v>1</v>
      </c>
    </row>
    <row r="1357" spans="10:24" ht="13.5">
      <c r="J1357" s="74">
        <v>2014</v>
      </c>
      <c r="K1357" s="80" t="s">
        <v>5</v>
      </c>
      <c r="L1357" s="88" t="s">
        <v>62</v>
      </c>
      <c r="M1357" s="23">
        <v>10000</v>
      </c>
      <c r="N1357" s="11" t="s">
        <v>25</v>
      </c>
      <c r="O1357" s="52" t="s">
        <v>13</v>
      </c>
      <c r="P1357" s="12">
        <v>0</v>
      </c>
      <c r="Q1357" s="59"/>
      <c r="R1357" s="59"/>
      <c r="T1357" s="8">
        <f t="shared" si="82"/>
        <v>1</v>
      </c>
      <c r="U1357" s="17">
        <f t="shared" si="83"/>
        <v>0</v>
      </c>
      <c r="W1357" s="19" t="str">
        <f t="shared" si="81"/>
        <v>BEL000000009</v>
      </c>
      <c r="X1357" s="8">
        <f>_xlfn.COUNTIFS($L$2:$L50571,W1357)</f>
        <v>1</v>
      </c>
    </row>
    <row r="1358" spans="10:24" ht="13.5">
      <c r="J1358" s="75">
        <v>2014</v>
      </c>
      <c r="K1358" s="19" t="s">
        <v>5</v>
      </c>
      <c r="L1358" s="90" t="s">
        <v>441</v>
      </c>
      <c r="M1358" s="72">
        <v>25000</v>
      </c>
      <c r="N1358" s="57" t="s">
        <v>25</v>
      </c>
      <c r="O1358" s="58" t="s">
        <v>13</v>
      </c>
      <c r="P1358" s="12">
        <v>0</v>
      </c>
      <c r="Q1358" s="59"/>
      <c r="R1358" s="59"/>
      <c r="T1358" s="8">
        <f t="shared" si="82"/>
        <v>1</v>
      </c>
      <c r="U1358" s="17">
        <f t="shared" si="83"/>
        <v>0</v>
      </c>
      <c r="W1358" s="19" t="str">
        <f t="shared" si="81"/>
        <v>BEL000000010</v>
      </c>
      <c r="X1358" s="8">
        <f>_xlfn.COUNTIFS($L$2:$L50572,W1358)</f>
        <v>1</v>
      </c>
    </row>
    <row r="1359" spans="10:24" ht="13.5">
      <c r="J1359" s="74">
        <v>2014</v>
      </c>
      <c r="K1359" s="80" t="s">
        <v>5</v>
      </c>
      <c r="L1359" s="88" t="s">
        <v>63</v>
      </c>
      <c r="M1359" s="23">
        <v>25000</v>
      </c>
      <c r="N1359" s="11" t="s">
        <v>25</v>
      </c>
      <c r="O1359" s="52" t="s">
        <v>13</v>
      </c>
      <c r="P1359" s="12">
        <v>0</v>
      </c>
      <c r="Q1359" s="59"/>
      <c r="R1359" s="59"/>
      <c r="T1359" s="8">
        <f t="shared" si="82"/>
        <v>1</v>
      </c>
      <c r="U1359" s="17">
        <f t="shared" si="83"/>
        <v>0</v>
      </c>
      <c r="W1359" s="19" t="str">
        <f t="shared" si="81"/>
        <v>BEL000000018</v>
      </c>
      <c r="X1359" s="8">
        <f>_xlfn.COUNTIFS($L$2:$L50573,W1359)</f>
        <v>1</v>
      </c>
    </row>
    <row r="1360" spans="10:24" ht="13.5">
      <c r="J1360" s="74">
        <v>2014</v>
      </c>
      <c r="K1360" s="80" t="s">
        <v>5</v>
      </c>
      <c r="L1360" s="88" t="s">
        <v>64</v>
      </c>
      <c r="M1360" s="23">
        <v>75000</v>
      </c>
      <c r="N1360" s="11" t="s">
        <v>25</v>
      </c>
      <c r="O1360" s="52" t="s">
        <v>13</v>
      </c>
      <c r="P1360" s="12">
        <v>0</v>
      </c>
      <c r="Q1360" s="59"/>
      <c r="R1360" s="59"/>
      <c r="T1360" s="8">
        <f t="shared" si="82"/>
        <v>1</v>
      </c>
      <c r="U1360" s="17">
        <f t="shared" si="83"/>
        <v>0</v>
      </c>
      <c r="W1360" s="19" t="str">
        <f t="shared" si="81"/>
        <v>BEL000000019</v>
      </c>
      <c r="X1360" s="8">
        <f>_xlfn.COUNTIFS($L$2:$L50574,W1360)</f>
        <v>1</v>
      </c>
    </row>
    <row r="1361" spans="10:24" ht="13.5">
      <c r="J1361" s="74">
        <v>2014</v>
      </c>
      <c r="K1361" s="80" t="s">
        <v>5</v>
      </c>
      <c r="L1361" s="88" t="s">
        <v>65</v>
      </c>
      <c r="M1361" s="23">
        <v>6500</v>
      </c>
      <c r="N1361" s="11" t="s">
        <v>25</v>
      </c>
      <c r="O1361" s="52" t="s">
        <v>13</v>
      </c>
      <c r="P1361" s="12">
        <v>0</v>
      </c>
      <c r="Q1361" s="59"/>
      <c r="R1361" s="59"/>
      <c r="T1361" s="8">
        <f t="shared" si="82"/>
        <v>1</v>
      </c>
      <c r="U1361" s="17">
        <f t="shared" si="83"/>
        <v>0</v>
      </c>
      <c r="W1361" s="19" t="str">
        <f t="shared" si="81"/>
        <v>BEL000000020</v>
      </c>
      <c r="X1361" s="8">
        <f>_xlfn.COUNTIFS($L$2:$L50575,W1361)</f>
        <v>1</v>
      </c>
    </row>
    <row r="1362" spans="10:24" ht="13.5">
      <c r="J1362" s="74">
        <v>2014</v>
      </c>
      <c r="K1362" s="80" t="s">
        <v>5</v>
      </c>
      <c r="L1362" s="88" t="s">
        <v>66</v>
      </c>
      <c r="M1362" s="23">
        <v>20000</v>
      </c>
      <c r="N1362" s="11" t="s">
        <v>25</v>
      </c>
      <c r="O1362" s="52" t="s">
        <v>13</v>
      </c>
      <c r="P1362" s="12">
        <v>0</v>
      </c>
      <c r="Q1362" s="59"/>
      <c r="R1362" s="59"/>
      <c r="T1362" s="8">
        <f t="shared" si="82"/>
        <v>1</v>
      </c>
      <c r="U1362" s="17">
        <f t="shared" si="83"/>
        <v>0</v>
      </c>
      <c r="W1362" s="19" t="str">
        <f t="shared" si="81"/>
        <v>BEL000000021</v>
      </c>
      <c r="X1362" s="8">
        <f>_xlfn.COUNTIFS($L$2:$L50576,W1362)</f>
        <v>1</v>
      </c>
    </row>
    <row r="1363" spans="10:24" ht="13.5">
      <c r="J1363" s="74">
        <v>2014</v>
      </c>
      <c r="K1363" s="80" t="s">
        <v>5</v>
      </c>
      <c r="L1363" s="88" t="s">
        <v>67</v>
      </c>
      <c r="M1363" s="23">
        <v>7000</v>
      </c>
      <c r="N1363" s="11" t="s">
        <v>25</v>
      </c>
      <c r="O1363" s="52" t="s">
        <v>13</v>
      </c>
      <c r="P1363" s="12">
        <v>0</v>
      </c>
      <c r="Q1363" s="59"/>
      <c r="R1363" s="59"/>
      <c r="T1363" s="8">
        <f t="shared" si="82"/>
        <v>1</v>
      </c>
      <c r="U1363" s="17">
        <f t="shared" si="83"/>
        <v>0</v>
      </c>
      <c r="W1363" s="19" t="str">
        <f t="shared" si="81"/>
        <v>BEL000000022</v>
      </c>
      <c r="X1363" s="8">
        <f>_xlfn.COUNTIFS($L$2:$L50577,W1363)</f>
        <v>1</v>
      </c>
    </row>
    <row r="1364" spans="10:24" ht="13.5">
      <c r="J1364" s="74">
        <v>2014</v>
      </c>
      <c r="K1364" s="80" t="s">
        <v>5</v>
      </c>
      <c r="L1364" s="88" t="s">
        <v>68</v>
      </c>
      <c r="M1364" s="23">
        <v>20000</v>
      </c>
      <c r="N1364" s="11" t="s">
        <v>25</v>
      </c>
      <c r="O1364" s="52" t="s">
        <v>13</v>
      </c>
      <c r="P1364" s="12">
        <v>0</v>
      </c>
      <c r="Q1364" s="59"/>
      <c r="R1364" s="59"/>
      <c r="T1364" s="8">
        <f t="shared" si="82"/>
        <v>1</v>
      </c>
      <c r="U1364" s="17">
        <f t="shared" si="83"/>
        <v>0</v>
      </c>
      <c r="W1364" s="19" t="str">
        <f t="shared" si="81"/>
        <v>BEL000000023</v>
      </c>
      <c r="X1364" s="8">
        <f>_xlfn.COUNTIFS($L$2:$L50578,W1364)</f>
        <v>1</v>
      </c>
    </row>
    <row r="1365" spans="10:24" ht="13.5">
      <c r="J1365" s="74">
        <v>2014</v>
      </c>
      <c r="K1365" s="80" t="s">
        <v>5</v>
      </c>
      <c r="L1365" s="88" t="s">
        <v>69</v>
      </c>
      <c r="M1365" s="23">
        <v>100000</v>
      </c>
      <c r="N1365" s="11" t="s">
        <v>25</v>
      </c>
      <c r="O1365" s="52" t="s">
        <v>13</v>
      </c>
      <c r="P1365" s="12">
        <v>0</v>
      </c>
      <c r="Q1365" s="59"/>
      <c r="R1365" s="59"/>
      <c r="T1365" s="8">
        <f t="shared" si="82"/>
        <v>1</v>
      </c>
      <c r="U1365" s="17">
        <f t="shared" si="83"/>
        <v>0</v>
      </c>
      <c r="W1365" s="19" t="str">
        <f aca="true" t="shared" si="84" ref="W1365:W1428">L1365</f>
        <v>BEL000000024</v>
      </c>
      <c r="X1365" s="8">
        <f>_xlfn.COUNTIFS($L$2:$L50579,W1365)</f>
        <v>1</v>
      </c>
    </row>
    <row r="1366" spans="10:24" ht="13.5">
      <c r="J1366" s="74">
        <v>2014</v>
      </c>
      <c r="K1366" s="80" t="s">
        <v>5</v>
      </c>
      <c r="L1366" s="88" t="s">
        <v>70</v>
      </c>
      <c r="M1366" s="23">
        <v>2000</v>
      </c>
      <c r="N1366" s="11" t="s">
        <v>25</v>
      </c>
      <c r="O1366" s="52" t="s">
        <v>13</v>
      </c>
      <c r="P1366" s="12">
        <v>0</v>
      </c>
      <c r="Q1366" s="59"/>
      <c r="R1366" s="59"/>
      <c r="T1366" s="8">
        <f t="shared" si="82"/>
        <v>1</v>
      </c>
      <c r="U1366" s="17">
        <f t="shared" si="83"/>
        <v>0</v>
      </c>
      <c r="W1366" s="19" t="str">
        <f t="shared" si="84"/>
        <v>BEL000000025</v>
      </c>
      <c r="X1366" s="8">
        <f>_xlfn.COUNTIFS($L$2:$L50580,W1366)</f>
        <v>1</v>
      </c>
    </row>
    <row r="1367" spans="10:24" ht="13.5">
      <c r="J1367" s="74">
        <v>2014</v>
      </c>
      <c r="K1367" s="80" t="s">
        <v>5</v>
      </c>
      <c r="L1367" s="88" t="s">
        <v>71</v>
      </c>
      <c r="M1367" s="23">
        <v>2000</v>
      </c>
      <c r="N1367" s="11" t="s">
        <v>25</v>
      </c>
      <c r="O1367" s="52" t="s">
        <v>13</v>
      </c>
      <c r="P1367" s="12">
        <v>0</v>
      </c>
      <c r="Q1367" s="59"/>
      <c r="R1367" s="59"/>
      <c r="T1367" s="8">
        <f t="shared" si="82"/>
        <v>1</v>
      </c>
      <c r="U1367" s="17">
        <f t="shared" si="83"/>
        <v>0</v>
      </c>
      <c r="W1367" s="19" t="str">
        <f t="shared" si="84"/>
        <v>BEL000000026</v>
      </c>
      <c r="X1367" s="8">
        <f>_xlfn.COUNTIFS($L$2:$L50581,W1367)</f>
        <v>1</v>
      </c>
    </row>
    <row r="1368" spans="10:24" ht="13.5">
      <c r="J1368" s="74">
        <v>2014</v>
      </c>
      <c r="K1368" s="80" t="s">
        <v>5</v>
      </c>
      <c r="L1368" s="88" t="s">
        <v>72</v>
      </c>
      <c r="M1368" s="23">
        <v>2000</v>
      </c>
      <c r="N1368" s="11" t="s">
        <v>25</v>
      </c>
      <c r="O1368" s="52" t="s">
        <v>13</v>
      </c>
      <c r="P1368" s="12">
        <v>0</v>
      </c>
      <c r="Q1368" s="59"/>
      <c r="R1368" s="59"/>
      <c r="T1368" s="8">
        <f t="shared" si="82"/>
        <v>1</v>
      </c>
      <c r="U1368" s="17">
        <f t="shared" si="83"/>
        <v>0</v>
      </c>
      <c r="W1368" s="19" t="str">
        <f t="shared" si="84"/>
        <v>BEL000000027</v>
      </c>
      <c r="X1368" s="8">
        <f>_xlfn.COUNTIFS($L$2:$L50582,W1368)</f>
        <v>1</v>
      </c>
    </row>
    <row r="1369" spans="10:24" ht="13.5">
      <c r="J1369" s="74">
        <v>2014</v>
      </c>
      <c r="K1369" s="80" t="s">
        <v>5</v>
      </c>
      <c r="L1369" s="88" t="s">
        <v>73</v>
      </c>
      <c r="M1369" s="23">
        <v>7000</v>
      </c>
      <c r="N1369" s="11" t="s">
        <v>25</v>
      </c>
      <c r="O1369" s="52" t="s">
        <v>13</v>
      </c>
      <c r="P1369" s="12">
        <v>0</v>
      </c>
      <c r="Q1369" s="59"/>
      <c r="R1369" s="59"/>
      <c r="T1369" s="8">
        <f t="shared" si="82"/>
        <v>1</v>
      </c>
      <c r="U1369" s="17">
        <f t="shared" si="83"/>
        <v>0</v>
      </c>
      <c r="W1369" s="19" t="str">
        <f t="shared" si="84"/>
        <v>BEL000000028</v>
      </c>
      <c r="X1369" s="8">
        <f>_xlfn.COUNTIFS($L$2:$L50583,W1369)</f>
        <v>1</v>
      </c>
    </row>
    <row r="1370" spans="10:24" ht="13.5">
      <c r="J1370" s="74">
        <v>2014</v>
      </c>
      <c r="K1370" s="80" t="s">
        <v>5</v>
      </c>
      <c r="L1370" s="88" t="s">
        <v>74</v>
      </c>
      <c r="M1370" s="23">
        <v>6000</v>
      </c>
      <c r="N1370" s="11" t="s">
        <v>25</v>
      </c>
      <c r="O1370" s="52" t="s">
        <v>13</v>
      </c>
      <c r="P1370" s="12">
        <v>0</v>
      </c>
      <c r="Q1370" s="59"/>
      <c r="R1370" s="59"/>
      <c r="T1370" s="8">
        <f t="shared" si="82"/>
        <v>1</v>
      </c>
      <c r="U1370" s="17">
        <f t="shared" si="83"/>
        <v>0</v>
      </c>
      <c r="W1370" s="19" t="str">
        <f t="shared" si="84"/>
        <v>BEL000000029</v>
      </c>
      <c r="X1370" s="8">
        <f>_xlfn.COUNTIFS($L$2:$L50584,W1370)</f>
        <v>1</v>
      </c>
    </row>
    <row r="1371" spans="10:24" ht="13.5">
      <c r="J1371" s="74">
        <v>2014</v>
      </c>
      <c r="K1371" s="80" t="s">
        <v>5</v>
      </c>
      <c r="L1371" s="88" t="s">
        <v>75</v>
      </c>
      <c r="M1371" s="23">
        <v>50000</v>
      </c>
      <c r="N1371" s="11" t="s">
        <v>25</v>
      </c>
      <c r="O1371" s="52" t="s">
        <v>13</v>
      </c>
      <c r="P1371" s="12">
        <v>0</v>
      </c>
      <c r="Q1371" s="59"/>
      <c r="R1371" s="59"/>
      <c r="T1371" s="8">
        <f t="shared" si="82"/>
        <v>1</v>
      </c>
      <c r="U1371" s="17">
        <f t="shared" si="83"/>
        <v>0</v>
      </c>
      <c r="W1371" s="19" t="str">
        <f t="shared" si="84"/>
        <v>BEL000000030</v>
      </c>
      <c r="X1371" s="8">
        <f>_xlfn.COUNTIFS($L$2:$L50585,W1371)</f>
        <v>1</v>
      </c>
    </row>
    <row r="1372" spans="10:24" ht="13.5">
      <c r="J1372" s="74">
        <v>2014</v>
      </c>
      <c r="K1372" s="80" t="s">
        <v>5</v>
      </c>
      <c r="L1372" s="88" t="s">
        <v>76</v>
      </c>
      <c r="M1372" s="23">
        <v>20000</v>
      </c>
      <c r="N1372" s="11" t="s">
        <v>25</v>
      </c>
      <c r="O1372" s="52" t="s">
        <v>13</v>
      </c>
      <c r="P1372" s="12">
        <v>0</v>
      </c>
      <c r="Q1372" s="59"/>
      <c r="R1372" s="59"/>
      <c r="T1372" s="8">
        <f t="shared" si="82"/>
        <v>1</v>
      </c>
      <c r="U1372" s="17">
        <f t="shared" si="83"/>
        <v>0</v>
      </c>
      <c r="W1372" s="19" t="str">
        <f t="shared" si="84"/>
        <v>BEL000000031</v>
      </c>
      <c r="X1372" s="8">
        <f>_xlfn.COUNTIFS($L$2:$L50586,W1372)</f>
        <v>1</v>
      </c>
    </row>
    <row r="1373" spans="10:24" ht="13.5">
      <c r="J1373" s="74">
        <v>2014</v>
      </c>
      <c r="K1373" s="80" t="s">
        <v>5</v>
      </c>
      <c r="L1373" s="88" t="s">
        <v>77</v>
      </c>
      <c r="M1373" s="23">
        <v>45000</v>
      </c>
      <c r="N1373" s="11" t="s">
        <v>25</v>
      </c>
      <c r="O1373" s="52" t="s">
        <v>13</v>
      </c>
      <c r="P1373" s="12">
        <v>0</v>
      </c>
      <c r="Q1373" s="59"/>
      <c r="R1373" s="59"/>
      <c r="T1373" s="8">
        <f t="shared" si="82"/>
        <v>1</v>
      </c>
      <c r="U1373" s="17">
        <f t="shared" si="83"/>
        <v>0</v>
      </c>
      <c r="W1373" s="19" t="str">
        <f t="shared" si="84"/>
        <v>BEL000000032</v>
      </c>
      <c r="X1373" s="8">
        <f>_xlfn.COUNTIFS($L$2:$L50587,W1373)</f>
        <v>1</v>
      </c>
    </row>
    <row r="1374" spans="10:24" ht="13.5">
      <c r="J1374" s="74">
        <v>2014</v>
      </c>
      <c r="K1374" s="80" t="s">
        <v>5</v>
      </c>
      <c r="L1374" s="88" t="s">
        <v>78</v>
      </c>
      <c r="M1374" s="23">
        <v>5000</v>
      </c>
      <c r="N1374" s="11" t="s">
        <v>25</v>
      </c>
      <c r="O1374" s="52" t="s">
        <v>13</v>
      </c>
      <c r="P1374" s="12">
        <v>0</v>
      </c>
      <c r="Q1374" s="59"/>
      <c r="R1374" s="59"/>
      <c r="T1374" s="8">
        <f t="shared" si="82"/>
        <v>1</v>
      </c>
      <c r="U1374" s="17">
        <f t="shared" si="83"/>
        <v>0</v>
      </c>
      <c r="W1374" s="19" t="str">
        <f t="shared" si="84"/>
        <v>BEL000000033</v>
      </c>
      <c r="X1374" s="8">
        <f>_xlfn.COUNTIFS($L$2:$L50588,W1374)</f>
        <v>1</v>
      </c>
    </row>
    <row r="1375" spans="10:24" ht="13.5">
      <c r="J1375" s="74">
        <v>2014</v>
      </c>
      <c r="K1375" s="80" t="s">
        <v>5</v>
      </c>
      <c r="L1375" s="88" t="s">
        <v>79</v>
      </c>
      <c r="M1375" s="23">
        <v>5000</v>
      </c>
      <c r="N1375" s="11" t="s">
        <v>25</v>
      </c>
      <c r="O1375" s="52" t="s">
        <v>13</v>
      </c>
      <c r="P1375" s="12">
        <v>0</v>
      </c>
      <c r="Q1375" s="59"/>
      <c r="R1375" s="59"/>
      <c r="T1375" s="8">
        <f t="shared" si="82"/>
        <v>1</v>
      </c>
      <c r="U1375" s="17">
        <f t="shared" si="83"/>
        <v>0</v>
      </c>
      <c r="W1375" s="19" t="str">
        <f t="shared" si="84"/>
        <v>BEL000000034</v>
      </c>
      <c r="X1375" s="8">
        <f>_xlfn.COUNTIFS($L$2:$L50589,W1375)</f>
        <v>1</v>
      </c>
    </row>
    <row r="1376" spans="10:24" ht="13.5">
      <c r="J1376" s="74">
        <v>2014</v>
      </c>
      <c r="K1376" s="80" t="s">
        <v>5</v>
      </c>
      <c r="L1376" s="88" t="s">
        <v>80</v>
      </c>
      <c r="M1376" s="23">
        <v>50000</v>
      </c>
      <c r="N1376" s="11" t="s">
        <v>25</v>
      </c>
      <c r="O1376" s="52" t="s">
        <v>13</v>
      </c>
      <c r="P1376" s="12">
        <v>0</v>
      </c>
      <c r="Q1376" s="59"/>
      <c r="R1376" s="59"/>
      <c r="T1376" s="8">
        <f t="shared" si="82"/>
        <v>1</v>
      </c>
      <c r="U1376" s="17">
        <f t="shared" si="83"/>
        <v>0</v>
      </c>
      <c r="W1376" s="19" t="str">
        <f t="shared" si="84"/>
        <v>BEL000000035</v>
      </c>
      <c r="X1376" s="8">
        <f>_xlfn.COUNTIFS($L$2:$L50590,W1376)</f>
        <v>1</v>
      </c>
    </row>
    <row r="1377" spans="10:24" ht="13.5">
      <c r="J1377" s="74">
        <v>2014</v>
      </c>
      <c r="K1377" s="80" t="s">
        <v>5</v>
      </c>
      <c r="L1377" s="88" t="s">
        <v>81</v>
      </c>
      <c r="M1377" s="23">
        <v>5000</v>
      </c>
      <c r="N1377" s="11" t="s">
        <v>25</v>
      </c>
      <c r="O1377" s="52" t="s">
        <v>13</v>
      </c>
      <c r="P1377" s="12">
        <v>0</v>
      </c>
      <c r="Q1377" s="59"/>
      <c r="R1377" s="59"/>
      <c r="T1377" s="8">
        <f t="shared" si="82"/>
        <v>1</v>
      </c>
      <c r="U1377" s="17">
        <f t="shared" si="83"/>
        <v>0</v>
      </c>
      <c r="W1377" s="19" t="str">
        <f t="shared" si="84"/>
        <v>BEL000000036</v>
      </c>
      <c r="X1377" s="8">
        <f>_xlfn.COUNTIFS($L$2:$L50591,W1377)</f>
        <v>1</v>
      </c>
    </row>
    <row r="1378" spans="10:24" ht="13.5">
      <c r="J1378" s="74">
        <v>2014</v>
      </c>
      <c r="K1378" s="80" t="s">
        <v>5</v>
      </c>
      <c r="L1378" s="88" t="s">
        <v>82</v>
      </c>
      <c r="M1378" s="23">
        <v>60000</v>
      </c>
      <c r="N1378" s="11" t="s">
        <v>25</v>
      </c>
      <c r="O1378" s="52" t="s">
        <v>13</v>
      </c>
      <c r="P1378" s="12">
        <v>0</v>
      </c>
      <c r="Q1378" s="59"/>
      <c r="R1378" s="59"/>
      <c r="T1378" s="8">
        <f t="shared" si="82"/>
        <v>1</v>
      </c>
      <c r="U1378" s="17">
        <f t="shared" si="83"/>
        <v>0</v>
      </c>
      <c r="W1378" s="19" t="str">
        <f t="shared" si="84"/>
        <v>BEL000000037</v>
      </c>
      <c r="X1378" s="8">
        <f>_xlfn.COUNTIFS($L$2:$L50592,W1378)</f>
        <v>1</v>
      </c>
    </row>
    <row r="1379" spans="10:24" ht="13.5">
      <c r="J1379" s="74">
        <v>2014</v>
      </c>
      <c r="K1379" s="80" t="s">
        <v>5</v>
      </c>
      <c r="L1379" s="88" t="s">
        <v>83</v>
      </c>
      <c r="M1379" s="23">
        <v>5000</v>
      </c>
      <c r="N1379" s="11" t="s">
        <v>25</v>
      </c>
      <c r="O1379" s="52" t="s">
        <v>13</v>
      </c>
      <c r="P1379" s="12">
        <v>0</v>
      </c>
      <c r="Q1379" s="59"/>
      <c r="R1379" s="59"/>
      <c r="T1379" s="8">
        <f t="shared" si="82"/>
        <v>1</v>
      </c>
      <c r="U1379" s="17">
        <f t="shared" si="83"/>
        <v>0</v>
      </c>
      <c r="W1379" s="19" t="str">
        <f t="shared" si="84"/>
        <v>BEL000000038</v>
      </c>
      <c r="X1379" s="8">
        <f>_xlfn.COUNTIFS($L$2:$L50593,W1379)</f>
        <v>1</v>
      </c>
    </row>
    <row r="1380" spans="10:24" ht="13.5">
      <c r="J1380" s="74">
        <v>2014</v>
      </c>
      <c r="K1380" s="80" t="s">
        <v>5</v>
      </c>
      <c r="L1380" s="88" t="s">
        <v>84</v>
      </c>
      <c r="M1380" s="23">
        <v>5000</v>
      </c>
      <c r="N1380" s="11" t="s">
        <v>25</v>
      </c>
      <c r="O1380" s="52" t="s">
        <v>13</v>
      </c>
      <c r="P1380" s="12">
        <v>0</v>
      </c>
      <c r="Q1380" s="59"/>
      <c r="R1380" s="59"/>
      <c r="T1380" s="8">
        <f t="shared" si="82"/>
        <v>1</v>
      </c>
      <c r="U1380" s="17">
        <f t="shared" si="83"/>
        <v>0</v>
      </c>
      <c r="W1380" s="19" t="str">
        <f t="shared" si="84"/>
        <v>BEL000000039</v>
      </c>
      <c r="X1380" s="8">
        <f>_xlfn.COUNTIFS($L$2:$L50594,W1380)</f>
        <v>1</v>
      </c>
    </row>
    <row r="1381" spans="10:24" ht="13.5">
      <c r="J1381" s="74">
        <v>2014</v>
      </c>
      <c r="K1381" s="80" t="s">
        <v>5</v>
      </c>
      <c r="L1381" s="88" t="s">
        <v>85</v>
      </c>
      <c r="M1381" s="23">
        <v>25000</v>
      </c>
      <c r="N1381" s="11" t="s">
        <v>25</v>
      </c>
      <c r="O1381" s="52" t="s">
        <v>13</v>
      </c>
      <c r="P1381" s="12">
        <v>0</v>
      </c>
      <c r="Q1381" s="59"/>
      <c r="R1381" s="59"/>
      <c r="T1381" s="8">
        <f t="shared" si="82"/>
        <v>1</v>
      </c>
      <c r="U1381" s="17">
        <f t="shared" si="83"/>
        <v>0</v>
      </c>
      <c r="W1381" s="19" t="str">
        <f t="shared" si="84"/>
        <v>BEL000000040</v>
      </c>
      <c r="X1381" s="8">
        <f>_xlfn.COUNTIFS($L$2:$L50595,W1381)</f>
        <v>1</v>
      </c>
    </row>
    <row r="1382" spans="10:24" ht="13.5">
      <c r="J1382" s="74">
        <v>2014</v>
      </c>
      <c r="K1382" s="80" t="s">
        <v>5</v>
      </c>
      <c r="L1382" s="88" t="s">
        <v>86</v>
      </c>
      <c r="M1382" s="23">
        <v>40000</v>
      </c>
      <c r="N1382" s="11" t="s">
        <v>25</v>
      </c>
      <c r="O1382" s="52" t="s">
        <v>13</v>
      </c>
      <c r="P1382" s="12">
        <v>0</v>
      </c>
      <c r="Q1382" s="59"/>
      <c r="R1382" s="59"/>
      <c r="T1382" s="8">
        <f t="shared" si="82"/>
        <v>1</v>
      </c>
      <c r="U1382" s="17">
        <f t="shared" si="83"/>
        <v>0</v>
      </c>
      <c r="W1382" s="19" t="str">
        <f t="shared" si="84"/>
        <v>BEL000000043</v>
      </c>
      <c r="X1382" s="8">
        <f>_xlfn.COUNTIFS($L$2:$L50596,W1382)</f>
        <v>1</v>
      </c>
    </row>
    <row r="1383" spans="10:24" ht="13.5">
      <c r="J1383" s="74">
        <v>2014</v>
      </c>
      <c r="K1383" s="80" t="s">
        <v>5</v>
      </c>
      <c r="L1383" s="88" t="s">
        <v>87</v>
      </c>
      <c r="M1383" s="23">
        <v>40000</v>
      </c>
      <c r="N1383" s="11" t="s">
        <v>25</v>
      </c>
      <c r="O1383" s="52" t="s">
        <v>13</v>
      </c>
      <c r="P1383" s="12">
        <v>0</v>
      </c>
      <c r="Q1383" s="59"/>
      <c r="R1383" s="59"/>
      <c r="T1383" s="8">
        <f t="shared" si="82"/>
        <v>1</v>
      </c>
      <c r="U1383" s="17">
        <f t="shared" si="83"/>
        <v>0</v>
      </c>
      <c r="W1383" s="19" t="str">
        <f t="shared" si="84"/>
        <v>BEL000000044</v>
      </c>
      <c r="X1383" s="8">
        <f>_xlfn.COUNTIFS($L$2:$L50597,W1383)</f>
        <v>1</v>
      </c>
    </row>
    <row r="1384" spans="10:24" ht="13.5">
      <c r="J1384" s="74">
        <v>2014</v>
      </c>
      <c r="K1384" s="80" t="s">
        <v>5</v>
      </c>
      <c r="L1384" s="88" t="s">
        <v>88</v>
      </c>
      <c r="M1384" s="23">
        <v>20000</v>
      </c>
      <c r="N1384" s="11" t="s">
        <v>25</v>
      </c>
      <c r="O1384" s="52" t="s">
        <v>13</v>
      </c>
      <c r="P1384" s="12">
        <v>0</v>
      </c>
      <c r="Q1384" s="59"/>
      <c r="R1384" s="59"/>
      <c r="T1384" s="8">
        <f t="shared" si="82"/>
        <v>1</v>
      </c>
      <c r="U1384" s="17">
        <f t="shared" si="83"/>
        <v>0</v>
      </c>
      <c r="W1384" s="19" t="str">
        <f t="shared" si="84"/>
        <v>BEL000000045</v>
      </c>
      <c r="X1384" s="8">
        <f>_xlfn.COUNTIFS($L$2:$L50598,W1384)</f>
        <v>1</v>
      </c>
    </row>
    <row r="1385" spans="10:24" ht="13.5">
      <c r="J1385" s="74">
        <v>2014</v>
      </c>
      <c r="K1385" s="80" t="s">
        <v>5</v>
      </c>
      <c r="L1385" s="88" t="s">
        <v>89</v>
      </c>
      <c r="M1385" s="23">
        <v>4000</v>
      </c>
      <c r="N1385" s="11" t="s">
        <v>25</v>
      </c>
      <c r="O1385" s="52" t="s">
        <v>13</v>
      </c>
      <c r="P1385" s="12">
        <v>0</v>
      </c>
      <c r="Q1385" s="59"/>
      <c r="R1385" s="59"/>
      <c r="T1385" s="8">
        <f t="shared" si="82"/>
        <v>1</v>
      </c>
      <c r="U1385" s="17">
        <f t="shared" si="83"/>
        <v>0</v>
      </c>
      <c r="W1385" s="19" t="str">
        <f t="shared" si="84"/>
        <v>BEL000000046</v>
      </c>
      <c r="X1385" s="8">
        <f>_xlfn.COUNTIFS($L$2:$L50599,W1385)</f>
        <v>1</v>
      </c>
    </row>
    <row r="1386" spans="10:24" ht="13.5">
      <c r="J1386" s="74">
        <v>2014</v>
      </c>
      <c r="K1386" s="80" t="s">
        <v>5</v>
      </c>
      <c r="L1386" s="88" t="s">
        <v>90</v>
      </c>
      <c r="M1386" s="23">
        <v>5000</v>
      </c>
      <c r="N1386" s="11" t="s">
        <v>25</v>
      </c>
      <c r="O1386" s="52" t="s">
        <v>13</v>
      </c>
      <c r="P1386" s="12">
        <v>0</v>
      </c>
      <c r="Q1386" s="59"/>
      <c r="R1386" s="59"/>
      <c r="T1386" s="8">
        <f t="shared" si="82"/>
        <v>1</v>
      </c>
      <c r="U1386" s="17">
        <f t="shared" si="83"/>
        <v>0</v>
      </c>
      <c r="W1386" s="19" t="str">
        <f t="shared" si="84"/>
        <v>BEL000000047</v>
      </c>
      <c r="X1386" s="8">
        <f>_xlfn.COUNTIFS($L$2:$L50600,W1386)</f>
        <v>1</v>
      </c>
    </row>
    <row r="1387" spans="10:24" ht="13.5">
      <c r="J1387" s="74">
        <v>2014</v>
      </c>
      <c r="K1387" s="80" t="s">
        <v>5</v>
      </c>
      <c r="L1387" s="88" t="s">
        <v>91</v>
      </c>
      <c r="M1387" s="23">
        <v>5000</v>
      </c>
      <c r="N1387" s="11" t="s">
        <v>25</v>
      </c>
      <c r="O1387" s="52" t="s">
        <v>13</v>
      </c>
      <c r="P1387" s="12">
        <v>0</v>
      </c>
      <c r="Q1387" s="59"/>
      <c r="R1387" s="59"/>
      <c r="T1387" s="8">
        <f t="shared" si="82"/>
        <v>1</v>
      </c>
      <c r="U1387" s="17">
        <f t="shared" si="83"/>
        <v>0</v>
      </c>
      <c r="W1387" s="19" t="str">
        <f t="shared" si="84"/>
        <v>BEL000000048</v>
      </c>
      <c r="X1387" s="8">
        <f>_xlfn.COUNTIFS($L$2:$L50601,W1387)</f>
        <v>1</v>
      </c>
    </row>
    <row r="1388" spans="10:24" ht="13.5">
      <c r="J1388" s="74">
        <v>2014</v>
      </c>
      <c r="K1388" s="80" t="s">
        <v>5</v>
      </c>
      <c r="L1388" s="88" t="s">
        <v>92</v>
      </c>
      <c r="M1388" s="23">
        <v>5000</v>
      </c>
      <c r="N1388" s="11" t="s">
        <v>25</v>
      </c>
      <c r="O1388" s="52" t="s">
        <v>13</v>
      </c>
      <c r="P1388" s="12">
        <v>0</v>
      </c>
      <c r="Q1388" s="59"/>
      <c r="R1388" s="59"/>
      <c r="T1388" s="8">
        <f t="shared" si="82"/>
        <v>1</v>
      </c>
      <c r="U1388" s="17">
        <f t="shared" si="83"/>
        <v>0</v>
      </c>
      <c r="W1388" s="19" t="str">
        <f t="shared" si="84"/>
        <v>BEL000000049</v>
      </c>
      <c r="X1388" s="8">
        <f>_xlfn.COUNTIFS($L$2:$L50602,W1388)</f>
        <v>1</v>
      </c>
    </row>
    <row r="1389" spans="10:24" ht="13.5">
      <c r="J1389" s="74">
        <v>2014</v>
      </c>
      <c r="K1389" s="80" t="s">
        <v>5</v>
      </c>
      <c r="L1389" s="88" t="s">
        <v>93</v>
      </c>
      <c r="M1389" s="23">
        <v>50000</v>
      </c>
      <c r="N1389" s="11" t="s">
        <v>25</v>
      </c>
      <c r="O1389" s="52" t="s">
        <v>13</v>
      </c>
      <c r="P1389" s="12">
        <v>0</v>
      </c>
      <c r="Q1389" s="59"/>
      <c r="R1389" s="59"/>
      <c r="T1389" s="8">
        <f t="shared" si="82"/>
        <v>1</v>
      </c>
      <c r="U1389" s="17">
        <f t="shared" si="83"/>
        <v>0</v>
      </c>
      <c r="W1389" s="19" t="str">
        <f t="shared" si="84"/>
        <v>BEL000000050</v>
      </c>
      <c r="X1389" s="8">
        <f>_xlfn.COUNTIFS($L$2:$L50603,W1389)</f>
        <v>1</v>
      </c>
    </row>
    <row r="1390" spans="10:24" ht="13.5">
      <c r="J1390" s="74">
        <v>2014</v>
      </c>
      <c r="K1390" s="80" t="s">
        <v>5</v>
      </c>
      <c r="L1390" s="88" t="s">
        <v>94</v>
      </c>
      <c r="M1390" s="23">
        <v>5500</v>
      </c>
      <c r="N1390" s="11" t="s">
        <v>25</v>
      </c>
      <c r="O1390" s="52" t="s">
        <v>13</v>
      </c>
      <c r="P1390" s="12">
        <v>0</v>
      </c>
      <c r="Q1390" s="59"/>
      <c r="R1390" s="59"/>
      <c r="T1390" s="8">
        <f t="shared" si="82"/>
        <v>1</v>
      </c>
      <c r="U1390" s="17">
        <f t="shared" si="83"/>
        <v>0</v>
      </c>
      <c r="W1390" s="19" t="str">
        <f t="shared" si="84"/>
        <v>BEL000000051</v>
      </c>
      <c r="X1390" s="8">
        <f>_xlfn.COUNTIFS($L$2:$L50604,W1390)</f>
        <v>1</v>
      </c>
    </row>
    <row r="1391" spans="10:24" ht="13.5">
      <c r="J1391" s="74">
        <v>2014</v>
      </c>
      <c r="K1391" s="80" t="s">
        <v>5</v>
      </c>
      <c r="L1391" s="88" t="s">
        <v>95</v>
      </c>
      <c r="M1391" s="23">
        <v>50000</v>
      </c>
      <c r="N1391" s="11" t="s">
        <v>25</v>
      </c>
      <c r="O1391" s="52" t="s">
        <v>13</v>
      </c>
      <c r="P1391" s="12">
        <v>0</v>
      </c>
      <c r="Q1391" s="59"/>
      <c r="R1391" s="59"/>
      <c r="T1391" s="8">
        <f t="shared" si="82"/>
        <v>1</v>
      </c>
      <c r="U1391" s="17">
        <f t="shared" si="83"/>
        <v>0</v>
      </c>
      <c r="W1391" s="19" t="str">
        <f t="shared" si="84"/>
        <v>BEL000000052</v>
      </c>
      <c r="X1391" s="8">
        <f>_xlfn.COUNTIFS($L$2:$L50605,W1391)</f>
        <v>1</v>
      </c>
    </row>
    <row r="1392" spans="10:24" ht="13.5">
      <c r="J1392" s="74">
        <v>2014</v>
      </c>
      <c r="K1392" s="80" t="s">
        <v>5</v>
      </c>
      <c r="L1392" s="88" t="s">
        <v>96</v>
      </c>
      <c r="M1392" s="23">
        <v>5000</v>
      </c>
      <c r="N1392" s="11" t="s">
        <v>25</v>
      </c>
      <c r="O1392" s="52" t="s">
        <v>13</v>
      </c>
      <c r="P1392" s="12">
        <v>0</v>
      </c>
      <c r="Q1392" s="59"/>
      <c r="R1392" s="59"/>
      <c r="T1392" s="8">
        <f t="shared" si="82"/>
        <v>1</v>
      </c>
      <c r="U1392" s="17">
        <f t="shared" si="83"/>
        <v>0</v>
      </c>
      <c r="W1392" s="19" t="str">
        <f t="shared" si="84"/>
        <v>BEL000000053</v>
      </c>
      <c r="X1392" s="8">
        <f>_xlfn.COUNTIFS($L$2:$L50606,W1392)</f>
        <v>1</v>
      </c>
    </row>
    <row r="1393" spans="10:24" ht="13.5">
      <c r="J1393" s="74">
        <v>2014</v>
      </c>
      <c r="K1393" s="80" t="s">
        <v>5</v>
      </c>
      <c r="L1393" s="88" t="s">
        <v>97</v>
      </c>
      <c r="M1393" s="23">
        <v>6000</v>
      </c>
      <c r="N1393" s="11" t="s">
        <v>25</v>
      </c>
      <c r="O1393" s="52" t="s">
        <v>13</v>
      </c>
      <c r="P1393" s="12">
        <v>0</v>
      </c>
      <c r="Q1393" s="59"/>
      <c r="R1393" s="59"/>
      <c r="T1393" s="8">
        <f t="shared" si="82"/>
        <v>1</v>
      </c>
      <c r="U1393" s="17">
        <f t="shared" si="83"/>
        <v>0</v>
      </c>
      <c r="W1393" s="19" t="str">
        <f t="shared" si="84"/>
        <v>BEL000000054</v>
      </c>
      <c r="X1393" s="8">
        <f>_xlfn.COUNTIFS($L$2:$L50607,W1393)</f>
        <v>1</v>
      </c>
    </row>
    <row r="1394" spans="10:24" ht="13.5">
      <c r="J1394" s="74">
        <v>2014</v>
      </c>
      <c r="K1394" s="80" t="s">
        <v>5</v>
      </c>
      <c r="L1394" s="88" t="s">
        <v>98</v>
      </c>
      <c r="M1394" s="23">
        <v>50000</v>
      </c>
      <c r="N1394" s="11" t="s">
        <v>25</v>
      </c>
      <c r="O1394" s="52" t="s">
        <v>13</v>
      </c>
      <c r="P1394" s="12">
        <v>0</v>
      </c>
      <c r="Q1394" s="59"/>
      <c r="R1394" s="59"/>
      <c r="T1394" s="8">
        <f t="shared" si="82"/>
        <v>1</v>
      </c>
      <c r="U1394" s="17">
        <f t="shared" si="83"/>
        <v>0</v>
      </c>
      <c r="W1394" s="19" t="str">
        <f t="shared" si="84"/>
        <v>BEL000000055</v>
      </c>
      <c r="X1394" s="8">
        <f>_xlfn.COUNTIFS($L$2:$L50608,W1394)</f>
        <v>1</v>
      </c>
    </row>
    <row r="1395" spans="10:24" ht="13.5">
      <c r="J1395" s="74">
        <v>2014</v>
      </c>
      <c r="K1395" s="80" t="s">
        <v>5</v>
      </c>
      <c r="L1395" s="88" t="s">
        <v>99</v>
      </c>
      <c r="M1395" s="23">
        <v>50000</v>
      </c>
      <c r="N1395" s="11" t="s">
        <v>25</v>
      </c>
      <c r="O1395" s="52" t="s">
        <v>13</v>
      </c>
      <c r="P1395" s="12">
        <v>0</v>
      </c>
      <c r="Q1395" s="59"/>
      <c r="R1395" s="59"/>
      <c r="T1395" s="8">
        <f t="shared" si="82"/>
        <v>1</v>
      </c>
      <c r="U1395" s="17">
        <f t="shared" si="83"/>
        <v>0</v>
      </c>
      <c r="W1395" s="19" t="str">
        <f t="shared" si="84"/>
        <v>BEL000000056</v>
      </c>
      <c r="X1395" s="8">
        <f>_xlfn.COUNTIFS($L$2:$L50609,W1395)</f>
        <v>1</v>
      </c>
    </row>
    <row r="1396" spans="10:24" ht="13.5">
      <c r="J1396" s="74">
        <v>2014</v>
      </c>
      <c r="K1396" s="80" t="s">
        <v>5</v>
      </c>
      <c r="L1396" s="88" t="s">
        <v>100</v>
      </c>
      <c r="M1396" s="23">
        <v>60000</v>
      </c>
      <c r="N1396" s="11" t="s">
        <v>25</v>
      </c>
      <c r="O1396" s="52" t="s">
        <v>13</v>
      </c>
      <c r="P1396" s="12">
        <v>0</v>
      </c>
      <c r="Q1396" s="59"/>
      <c r="R1396" s="59"/>
      <c r="T1396" s="8">
        <f t="shared" si="82"/>
        <v>1</v>
      </c>
      <c r="U1396" s="17">
        <f t="shared" si="83"/>
        <v>0</v>
      </c>
      <c r="W1396" s="19" t="str">
        <f t="shared" si="84"/>
        <v>BEL000000057</v>
      </c>
      <c r="X1396" s="8">
        <f>_xlfn.COUNTIFS($L$2:$L50610,W1396)</f>
        <v>1</v>
      </c>
    </row>
    <row r="1397" spans="10:24" ht="13.5">
      <c r="J1397" s="74">
        <v>2014</v>
      </c>
      <c r="K1397" s="80" t="s">
        <v>5</v>
      </c>
      <c r="L1397" s="88" t="s">
        <v>101</v>
      </c>
      <c r="M1397" s="23">
        <v>50000</v>
      </c>
      <c r="N1397" s="11" t="s">
        <v>25</v>
      </c>
      <c r="O1397" s="52" t="s">
        <v>13</v>
      </c>
      <c r="P1397" s="12">
        <v>0</v>
      </c>
      <c r="Q1397" s="59"/>
      <c r="R1397" s="59"/>
      <c r="T1397" s="8">
        <f t="shared" si="82"/>
        <v>1</v>
      </c>
      <c r="U1397" s="17">
        <f t="shared" si="83"/>
        <v>0</v>
      </c>
      <c r="W1397" s="19" t="str">
        <f t="shared" si="84"/>
        <v>BEL000000058</v>
      </c>
      <c r="X1397" s="8">
        <f>_xlfn.COUNTIFS($L$2:$L50611,W1397)</f>
        <v>1</v>
      </c>
    </row>
    <row r="1398" spans="10:24" ht="13.5">
      <c r="J1398" s="75">
        <v>2014</v>
      </c>
      <c r="K1398" s="19" t="s">
        <v>5</v>
      </c>
      <c r="L1398" s="86" t="s">
        <v>28</v>
      </c>
      <c r="M1398" s="24">
        <v>20000</v>
      </c>
      <c r="N1398" s="57" t="s">
        <v>25</v>
      </c>
      <c r="O1398" s="54" t="s">
        <v>119</v>
      </c>
      <c r="P1398" s="12">
        <v>1</v>
      </c>
      <c r="Q1398" s="59"/>
      <c r="R1398" s="59"/>
      <c r="T1398" s="8">
        <f t="shared" si="82"/>
        <v>1</v>
      </c>
      <c r="U1398" s="17">
        <f t="shared" si="83"/>
        <v>1</v>
      </c>
      <c r="W1398" s="19" t="str">
        <f t="shared" si="84"/>
        <v>BEL000000059</v>
      </c>
      <c r="X1398" s="8">
        <f>_xlfn.COUNTIFS($L$2:$L50612,W1398)</f>
        <v>1</v>
      </c>
    </row>
    <row r="1399" spans="10:24" ht="13.5">
      <c r="J1399" s="74">
        <v>2014</v>
      </c>
      <c r="K1399" s="80" t="s">
        <v>5</v>
      </c>
      <c r="L1399" s="88" t="s">
        <v>102</v>
      </c>
      <c r="M1399" s="23">
        <v>25000</v>
      </c>
      <c r="N1399" s="11" t="s">
        <v>25</v>
      </c>
      <c r="O1399" s="52" t="s">
        <v>13</v>
      </c>
      <c r="P1399" s="12">
        <v>0</v>
      </c>
      <c r="Q1399" s="59"/>
      <c r="R1399" s="59"/>
      <c r="T1399" s="8">
        <f t="shared" si="82"/>
        <v>1</v>
      </c>
      <c r="U1399" s="17">
        <f t="shared" si="83"/>
        <v>0</v>
      </c>
      <c r="W1399" s="19" t="str">
        <f t="shared" si="84"/>
        <v>BEL000000060</v>
      </c>
      <c r="X1399" s="8">
        <f>_xlfn.COUNTIFS($L$2:$L50613,W1399)</f>
        <v>1</v>
      </c>
    </row>
    <row r="1400" spans="10:24" ht="13.5">
      <c r="J1400" s="74">
        <v>2014</v>
      </c>
      <c r="K1400" s="80" t="s">
        <v>5</v>
      </c>
      <c r="L1400" s="88" t="s">
        <v>103</v>
      </c>
      <c r="M1400" s="23">
        <v>5000</v>
      </c>
      <c r="N1400" s="11" t="s">
        <v>25</v>
      </c>
      <c r="O1400" s="52" t="s">
        <v>13</v>
      </c>
      <c r="P1400" s="12">
        <v>0</v>
      </c>
      <c r="Q1400" s="59"/>
      <c r="R1400" s="59"/>
      <c r="T1400" s="8">
        <f t="shared" si="82"/>
        <v>1</v>
      </c>
      <c r="U1400" s="17">
        <f t="shared" si="83"/>
        <v>0</v>
      </c>
      <c r="W1400" s="19" t="str">
        <f t="shared" si="84"/>
        <v>BEL000000061</v>
      </c>
      <c r="X1400" s="8">
        <f>_xlfn.COUNTIFS($L$2:$L50614,W1400)</f>
        <v>1</v>
      </c>
    </row>
    <row r="1401" spans="10:24" ht="13.5">
      <c r="J1401" s="75">
        <v>2014</v>
      </c>
      <c r="K1401" s="19" t="s">
        <v>5</v>
      </c>
      <c r="L1401" s="90" t="s">
        <v>440</v>
      </c>
      <c r="M1401" s="72">
        <v>5000</v>
      </c>
      <c r="N1401" s="57" t="s">
        <v>25</v>
      </c>
      <c r="O1401" s="58" t="s">
        <v>13</v>
      </c>
      <c r="P1401" s="12">
        <v>0</v>
      </c>
      <c r="Q1401" s="59"/>
      <c r="R1401" s="59"/>
      <c r="T1401" s="8">
        <f t="shared" si="82"/>
        <v>1</v>
      </c>
      <c r="U1401" s="17">
        <f t="shared" si="83"/>
        <v>0</v>
      </c>
      <c r="W1401" s="19" t="str">
        <f t="shared" si="84"/>
        <v>BEL000000062</v>
      </c>
      <c r="X1401" s="8">
        <f>_xlfn.COUNTIFS($L$2:$L50615,W1401)</f>
        <v>1</v>
      </c>
    </row>
    <row r="1402" spans="10:24" ht="13.5">
      <c r="J1402" s="74">
        <v>2014</v>
      </c>
      <c r="K1402" s="80" t="s">
        <v>5</v>
      </c>
      <c r="L1402" s="88" t="s">
        <v>185</v>
      </c>
      <c r="M1402" s="23">
        <v>30000</v>
      </c>
      <c r="N1402" s="11" t="s">
        <v>25</v>
      </c>
      <c r="O1402" s="58" t="s">
        <v>13</v>
      </c>
      <c r="P1402" s="12">
        <v>0</v>
      </c>
      <c r="Q1402" s="59"/>
      <c r="R1402" s="59"/>
      <c r="T1402" s="8">
        <f t="shared" si="82"/>
        <v>1</v>
      </c>
      <c r="U1402" s="17">
        <f t="shared" si="83"/>
        <v>0</v>
      </c>
      <c r="W1402" s="19" t="str">
        <f t="shared" si="84"/>
        <v>BEL000000063</v>
      </c>
      <c r="X1402" s="8">
        <f>_xlfn.COUNTIFS($L$2:$L50616,W1402)</f>
        <v>1</v>
      </c>
    </row>
    <row r="1403" spans="10:24" ht="13.5">
      <c r="J1403" s="75">
        <v>2014</v>
      </c>
      <c r="K1403" s="19" t="s">
        <v>5</v>
      </c>
      <c r="L1403" s="90" t="s">
        <v>444</v>
      </c>
      <c r="M1403" s="72">
        <v>50000</v>
      </c>
      <c r="N1403" s="57" t="s">
        <v>25</v>
      </c>
      <c r="O1403" s="52" t="s">
        <v>13</v>
      </c>
      <c r="P1403" s="12">
        <v>0</v>
      </c>
      <c r="Q1403" s="59"/>
      <c r="R1403" s="59"/>
      <c r="T1403" s="8">
        <f t="shared" si="82"/>
        <v>1</v>
      </c>
      <c r="U1403" s="17">
        <f t="shared" si="83"/>
        <v>0</v>
      </c>
      <c r="W1403" s="19" t="str">
        <f t="shared" si="84"/>
        <v>BEL000000064</v>
      </c>
      <c r="X1403" s="8">
        <f>_xlfn.COUNTIFS($L$2:$L50617,W1403)</f>
        <v>1</v>
      </c>
    </row>
    <row r="1404" spans="10:24" ht="13.5">
      <c r="J1404" s="75">
        <v>2014</v>
      </c>
      <c r="K1404" s="19" t="s">
        <v>5</v>
      </c>
      <c r="L1404" s="86" t="s">
        <v>186</v>
      </c>
      <c r="M1404" s="24">
        <v>40000</v>
      </c>
      <c r="N1404" s="57" t="s">
        <v>25</v>
      </c>
      <c r="O1404" s="52" t="s">
        <v>13</v>
      </c>
      <c r="P1404" s="12">
        <v>0</v>
      </c>
      <c r="Q1404" s="59"/>
      <c r="R1404" s="59"/>
      <c r="T1404" s="8">
        <f t="shared" si="82"/>
        <v>1</v>
      </c>
      <c r="U1404" s="17">
        <f t="shared" si="83"/>
        <v>0</v>
      </c>
      <c r="W1404" s="19" t="str">
        <f t="shared" si="84"/>
        <v>BEL000000065</v>
      </c>
      <c r="X1404" s="8">
        <f>_xlfn.COUNTIFS($L$2:$L50618,W1404)</f>
        <v>1</v>
      </c>
    </row>
    <row r="1405" spans="10:24" ht="13.5">
      <c r="J1405" s="75">
        <v>2014</v>
      </c>
      <c r="K1405" s="19" t="s">
        <v>5</v>
      </c>
      <c r="L1405" s="91" t="s">
        <v>358</v>
      </c>
      <c r="M1405" s="24">
        <v>15500</v>
      </c>
      <c r="N1405" s="13" t="s">
        <v>25</v>
      </c>
      <c r="O1405" s="54" t="s">
        <v>13</v>
      </c>
      <c r="P1405" s="12">
        <v>0</v>
      </c>
      <c r="Q1405" s="59"/>
      <c r="R1405" s="59"/>
      <c r="T1405" s="8">
        <f t="shared" si="82"/>
        <v>1</v>
      </c>
      <c r="U1405" s="17">
        <f t="shared" si="83"/>
        <v>0</v>
      </c>
      <c r="W1405" s="19" t="str">
        <f t="shared" si="84"/>
        <v>BEL000000066</v>
      </c>
      <c r="X1405" s="8">
        <f>_xlfn.COUNTIFS($L$2:$L50619,W1405)</f>
        <v>1</v>
      </c>
    </row>
    <row r="1406" spans="10:24" ht="13.5">
      <c r="J1406" s="75">
        <v>2014</v>
      </c>
      <c r="K1406" s="19" t="s">
        <v>5</v>
      </c>
      <c r="L1406" s="90" t="s">
        <v>443</v>
      </c>
      <c r="M1406" s="72">
        <v>50000</v>
      </c>
      <c r="N1406" s="57" t="s">
        <v>25</v>
      </c>
      <c r="O1406" s="58" t="s">
        <v>13</v>
      </c>
      <c r="P1406" s="12">
        <v>0</v>
      </c>
      <c r="Q1406" s="59"/>
      <c r="R1406" s="59"/>
      <c r="T1406" s="8">
        <f t="shared" si="82"/>
        <v>1</v>
      </c>
      <c r="U1406" s="17">
        <f t="shared" si="83"/>
        <v>0</v>
      </c>
      <c r="W1406" s="19" t="str">
        <f t="shared" si="84"/>
        <v>BEL000000075</v>
      </c>
      <c r="X1406" s="8">
        <f>_xlfn.COUNTIFS($L$2:$L50620,W1406)</f>
        <v>1</v>
      </c>
    </row>
    <row r="1407" spans="10:24" ht="13.5">
      <c r="J1407" s="75">
        <v>2014</v>
      </c>
      <c r="K1407" s="19" t="s">
        <v>5</v>
      </c>
      <c r="L1407" s="91" t="s">
        <v>356</v>
      </c>
      <c r="M1407" s="24">
        <v>60000</v>
      </c>
      <c r="N1407" s="13" t="s">
        <v>25</v>
      </c>
      <c r="O1407" s="54" t="s">
        <v>13</v>
      </c>
      <c r="P1407" s="12">
        <v>0</v>
      </c>
      <c r="Q1407" s="59"/>
      <c r="R1407" s="59"/>
      <c r="T1407" s="8">
        <f t="shared" si="82"/>
        <v>1</v>
      </c>
      <c r="U1407" s="17">
        <f t="shared" si="83"/>
        <v>0</v>
      </c>
      <c r="W1407" s="19" t="str">
        <f t="shared" si="84"/>
        <v>BEL000000076</v>
      </c>
      <c r="X1407" s="8">
        <f>_xlfn.COUNTIFS($L$2:$L50621,W1407)</f>
        <v>1</v>
      </c>
    </row>
    <row r="1408" spans="10:24" ht="13.5">
      <c r="J1408" s="75">
        <v>2014</v>
      </c>
      <c r="K1408" s="19" t="s">
        <v>5</v>
      </c>
      <c r="L1408" s="91" t="s">
        <v>357</v>
      </c>
      <c r="M1408" s="24">
        <v>10000</v>
      </c>
      <c r="N1408" s="13" t="s">
        <v>25</v>
      </c>
      <c r="O1408" s="54" t="s">
        <v>13</v>
      </c>
      <c r="P1408" s="12">
        <v>0</v>
      </c>
      <c r="Q1408" s="59"/>
      <c r="R1408" s="59"/>
      <c r="T1408" s="8">
        <f t="shared" si="82"/>
        <v>1</v>
      </c>
      <c r="U1408" s="17">
        <f t="shared" si="83"/>
        <v>0</v>
      </c>
      <c r="W1408" s="19" t="str">
        <f t="shared" si="84"/>
        <v>BEL000000077</v>
      </c>
      <c r="X1408" s="8">
        <f>_xlfn.COUNTIFS($L$2:$L50622,W1408)</f>
        <v>1</v>
      </c>
    </row>
    <row r="1409" spans="10:24" ht="13.5">
      <c r="J1409" s="75">
        <v>2014</v>
      </c>
      <c r="K1409" s="19" t="s">
        <v>5</v>
      </c>
      <c r="L1409" s="91" t="s">
        <v>1644</v>
      </c>
      <c r="M1409" s="24">
        <v>4500</v>
      </c>
      <c r="N1409" s="13" t="s">
        <v>25</v>
      </c>
      <c r="O1409" s="54" t="s">
        <v>13</v>
      </c>
      <c r="P1409" s="12">
        <v>0</v>
      </c>
      <c r="Q1409" s="59"/>
      <c r="R1409" s="59"/>
      <c r="T1409" s="8">
        <f t="shared" si="82"/>
        <v>1</v>
      </c>
      <c r="U1409" s="17">
        <f t="shared" si="83"/>
        <v>0</v>
      </c>
      <c r="W1409" s="19" t="str">
        <f t="shared" si="84"/>
        <v>BEL000000078</v>
      </c>
      <c r="X1409" s="8">
        <f>_xlfn.COUNTIFS($L$2:$L50623,W1409)</f>
        <v>1</v>
      </c>
    </row>
    <row r="1410" spans="10:24" ht="13.5">
      <c r="J1410" s="75">
        <v>2014</v>
      </c>
      <c r="K1410" s="19" t="s">
        <v>5</v>
      </c>
      <c r="L1410" s="91" t="s">
        <v>1645</v>
      </c>
      <c r="M1410" s="24">
        <v>4500</v>
      </c>
      <c r="N1410" s="13" t="s">
        <v>25</v>
      </c>
      <c r="O1410" s="54" t="s">
        <v>13</v>
      </c>
      <c r="P1410" s="12">
        <v>0</v>
      </c>
      <c r="Q1410" s="59"/>
      <c r="R1410" s="59"/>
      <c r="T1410" s="8">
        <f aca="true" t="shared" si="85" ref="T1410:T1473">IF(L1410="",0,1)</f>
        <v>1</v>
      </c>
      <c r="U1410" s="17">
        <f t="shared" si="83"/>
        <v>0</v>
      </c>
      <c r="W1410" s="19" t="str">
        <f t="shared" si="84"/>
        <v>BEL000000079</v>
      </c>
      <c r="X1410" s="8">
        <f>_xlfn.COUNTIFS($L$2:$L50624,W1410)</f>
        <v>1</v>
      </c>
    </row>
    <row r="1411" spans="10:24" ht="13.5">
      <c r="J1411" s="75">
        <v>2014</v>
      </c>
      <c r="K1411" s="19" t="s">
        <v>5</v>
      </c>
      <c r="L1411" s="91" t="s">
        <v>1647</v>
      </c>
      <c r="M1411" s="24">
        <v>7500</v>
      </c>
      <c r="N1411" s="13" t="s">
        <v>25</v>
      </c>
      <c r="O1411" s="54" t="s">
        <v>13</v>
      </c>
      <c r="P1411" s="12">
        <v>0</v>
      </c>
      <c r="Q1411" s="59"/>
      <c r="R1411" s="59"/>
      <c r="T1411" s="8">
        <f t="shared" si="85"/>
        <v>1</v>
      </c>
      <c r="U1411" s="17">
        <f aca="true" t="shared" si="86" ref="U1411:U1474">IF(O1411="NO",0,1)</f>
        <v>0</v>
      </c>
      <c r="W1411" s="19" t="str">
        <f t="shared" si="84"/>
        <v>BEL000000080</v>
      </c>
      <c r="X1411" s="8">
        <f>_xlfn.COUNTIFS($L$2:$L50625,W1411)</f>
        <v>1</v>
      </c>
    </row>
    <row r="1412" spans="10:24" ht="13.5">
      <c r="J1412" s="75">
        <v>2014</v>
      </c>
      <c r="K1412" s="19" t="s">
        <v>5</v>
      </c>
      <c r="L1412" s="86" t="s">
        <v>210</v>
      </c>
      <c r="M1412" s="24">
        <v>25000</v>
      </c>
      <c r="N1412" s="57" t="s">
        <v>25</v>
      </c>
      <c r="O1412" s="54" t="s">
        <v>13</v>
      </c>
      <c r="P1412" s="12">
        <v>0</v>
      </c>
      <c r="Q1412" s="59"/>
      <c r="R1412" s="59"/>
      <c r="T1412" s="8">
        <f t="shared" si="85"/>
        <v>1</v>
      </c>
      <c r="U1412" s="17">
        <f t="shared" si="86"/>
        <v>0</v>
      </c>
      <c r="W1412" s="19" t="str">
        <f t="shared" si="84"/>
        <v>BEL000000081</v>
      </c>
      <c r="X1412" s="8">
        <f>_xlfn.COUNTIFS($L$2:$L50626,W1412)</f>
        <v>1</v>
      </c>
    </row>
    <row r="1413" spans="10:24" ht="13.5">
      <c r="J1413" s="75">
        <v>2014</v>
      </c>
      <c r="K1413" s="19" t="s">
        <v>5</v>
      </c>
      <c r="L1413" s="91" t="s">
        <v>1648</v>
      </c>
      <c r="M1413" s="24">
        <v>50000</v>
      </c>
      <c r="N1413" s="13" t="s">
        <v>25</v>
      </c>
      <c r="O1413" s="54" t="s">
        <v>13</v>
      </c>
      <c r="P1413" s="12">
        <v>0</v>
      </c>
      <c r="Q1413" s="59"/>
      <c r="R1413" s="59"/>
      <c r="T1413" s="8">
        <f t="shared" si="85"/>
        <v>1</v>
      </c>
      <c r="U1413" s="17">
        <f t="shared" si="86"/>
        <v>0</v>
      </c>
      <c r="W1413" s="19" t="str">
        <f t="shared" si="84"/>
        <v>BEL000000082</v>
      </c>
      <c r="X1413" s="8">
        <f>_xlfn.COUNTIFS($L$2:$L50627,W1413)</f>
        <v>1</v>
      </c>
    </row>
    <row r="1414" spans="10:24" ht="13.5">
      <c r="J1414" s="75">
        <v>2014</v>
      </c>
      <c r="K1414" s="19" t="s">
        <v>5</v>
      </c>
      <c r="L1414" s="91" t="s">
        <v>359</v>
      </c>
      <c r="M1414" s="24">
        <v>50000</v>
      </c>
      <c r="N1414" s="13" t="s">
        <v>25</v>
      </c>
      <c r="O1414" s="54" t="s">
        <v>13</v>
      </c>
      <c r="P1414" s="12">
        <v>0</v>
      </c>
      <c r="Q1414" s="59"/>
      <c r="R1414" s="59"/>
      <c r="T1414" s="8">
        <f t="shared" si="85"/>
        <v>1</v>
      </c>
      <c r="U1414" s="17">
        <f t="shared" si="86"/>
        <v>0</v>
      </c>
      <c r="W1414" s="19" t="str">
        <f t="shared" si="84"/>
        <v>BEL000000083</v>
      </c>
      <c r="X1414" s="8">
        <f>_xlfn.COUNTIFS($L$2:$L50628,W1414)</f>
        <v>1</v>
      </c>
    </row>
    <row r="1415" spans="10:24" ht="13.5">
      <c r="J1415" s="75">
        <v>2014</v>
      </c>
      <c r="K1415" s="19" t="s">
        <v>5</v>
      </c>
      <c r="L1415" s="86" t="s">
        <v>211</v>
      </c>
      <c r="M1415" s="24">
        <v>14874</v>
      </c>
      <c r="N1415" s="57" t="s">
        <v>25</v>
      </c>
      <c r="O1415" s="54" t="s">
        <v>119</v>
      </c>
      <c r="P1415" s="12">
        <v>1</v>
      </c>
      <c r="Q1415" s="59"/>
      <c r="R1415" s="59"/>
      <c r="T1415" s="8">
        <f t="shared" si="85"/>
        <v>1</v>
      </c>
      <c r="U1415" s="17">
        <f t="shared" si="86"/>
        <v>1</v>
      </c>
      <c r="W1415" s="19" t="str">
        <f t="shared" si="84"/>
        <v>BEL000000084</v>
      </c>
      <c r="X1415" s="8">
        <f>_xlfn.COUNTIFS($L$2:$L50629,W1415)</f>
        <v>1</v>
      </c>
    </row>
    <row r="1416" spans="10:24" ht="13.5">
      <c r="J1416" s="75">
        <v>2014</v>
      </c>
      <c r="K1416" s="19" t="s">
        <v>5</v>
      </c>
      <c r="L1416" s="86" t="s">
        <v>212</v>
      </c>
      <c r="M1416" s="24">
        <v>14904</v>
      </c>
      <c r="N1416" s="57" t="s">
        <v>25</v>
      </c>
      <c r="O1416" s="54" t="s">
        <v>119</v>
      </c>
      <c r="P1416" s="12">
        <v>1</v>
      </c>
      <c r="Q1416" s="59"/>
      <c r="R1416" s="59"/>
      <c r="T1416" s="8">
        <f t="shared" si="85"/>
        <v>1</v>
      </c>
      <c r="U1416" s="17">
        <f t="shared" si="86"/>
        <v>1</v>
      </c>
      <c r="W1416" s="19" t="str">
        <f t="shared" si="84"/>
        <v>BEL000000085</v>
      </c>
      <c r="X1416" s="8">
        <f>_xlfn.COUNTIFS($L$2:$L50630,W1416)</f>
        <v>1</v>
      </c>
    </row>
    <row r="1417" spans="10:24" ht="13.5">
      <c r="J1417" s="75">
        <v>2014</v>
      </c>
      <c r="K1417" s="19" t="s">
        <v>5</v>
      </c>
      <c r="L1417" s="91" t="s">
        <v>1646</v>
      </c>
      <c r="M1417" s="24">
        <v>4500</v>
      </c>
      <c r="N1417" s="13" t="s">
        <v>25</v>
      </c>
      <c r="O1417" s="54" t="s">
        <v>13</v>
      </c>
      <c r="P1417" s="12">
        <v>0</v>
      </c>
      <c r="Q1417" s="59"/>
      <c r="R1417" s="59"/>
      <c r="T1417" s="8">
        <f t="shared" si="85"/>
        <v>1</v>
      </c>
      <c r="U1417" s="17">
        <f t="shared" si="86"/>
        <v>0</v>
      </c>
      <c r="V1417" s="17"/>
      <c r="W1417" s="19" t="str">
        <f t="shared" si="84"/>
        <v>BEL000000086</v>
      </c>
      <c r="X1417" s="8">
        <f>_xlfn.COUNTIFS($L$2:$L50631,W1417)</f>
        <v>1</v>
      </c>
    </row>
    <row r="1418" spans="10:24" ht="13.5">
      <c r="J1418" s="75">
        <v>2014</v>
      </c>
      <c r="K1418" s="19" t="s">
        <v>5</v>
      </c>
      <c r="L1418" s="91" t="s">
        <v>1649</v>
      </c>
      <c r="M1418" s="24">
        <v>9000</v>
      </c>
      <c r="N1418" s="13" t="s">
        <v>25</v>
      </c>
      <c r="O1418" s="54" t="s">
        <v>119</v>
      </c>
      <c r="P1418" s="12">
        <v>1</v>
      </c>
      <c r="Q1418" s="59"/>
      <c r="R1418" s="59"/>
      <c r="T1418" s="8">
        <f t="shared" si="85"/>
        <v>1</v>
      </c>
      <c r="U1418" s="17">
        <f t="shared" si="86"/>
        <v>1</v>
      </c>
      <c r="W1418" s="19" t="str">
        <f t="shared" si="84"/>
        <v>BEL000000087</v>
      </c>
      <c r="X1418" s="8">
        <f>_xlfn.COUNTIFS($L$2:$L50632,W1418)</f>
        <v>1</v>
      </c>
    </row>
    <row r="1419" spans="10:24" ht="13.5">
      <c r="J1419" s="75">
        <v>2014</v>
      </c>
      <c r="K1419" s="19" t="s">
        <v>5</v>
      </c>
      <c r="L1419" s="86" t="s">
        <v>364</v>
      </c>
      <c r="M1419" s="24">
        <v>21598</v>
      </c>
      <c r="N1419" s="57" t="s">
        <v>25</v>
      </c>
      <c r="O1419" s="54" t="s">
        <v>119</v>
      </c>
      <c r="P1419" s="12">
        <v>1</v>
      </c>
      <c r="Q1419" s="59"/>
      <c r="R1419" s="59"/>
      <c r="T1419" s="8">
        <f t="shared" si="85"/>
        <v>1</v>
      </c>
      <c r="U1419" s="17">
        <f t="shared" si="86"/>
        <v>1</v>
      </c>
      <c r="V1419" s="17"/>
      <c r="W1419" s="19" t="str">
        <f t="shared" si="84"/>
        <v>BEL000000089</v>
      </c>
      <c r="X1419" s="8">
        <f>_xlfn.COUNTIFS($L$2:$L50633,W1419)</f>
        <v>1</v>
      </c>
    </row>
    <row r="1420" spans="10:24" ht="13.5">
      <c r="J1420" s="75">
        <v>2014</v>
      </c>
      <c r="K1420" s="19" t="s">
        <v>5</v>
      </c>
      <c r="L1420" s="91" t="s">
        <v>360</v>
      </c>
      <c r="M1420" s="24">
        <v>28605</v>
      </c>
      <c r="N1420" s="13" t="s">
        <v>25</v>
      </c>
      <c r="O1420" s="54" t="s">
        <v>13</v>
      </c>
      <c r="P1420" s="12">
        <v>0</v>
      </c>
      <c r="Q1420" s="59"/>
      <c r="R1420" s="59"/>
      <c r="T1420" s="8">
        <f t="shared" si="85"/>
        <v>1</v>
      </c>
      <c r="U1420" s="17">
        <f t="shared" si="86"/>
        <v>0</v>
      </c>
      <c r="V1420" s="17"/>
      <c r="W1420" s="19" t="str">
        <f t="shared" si="84"/>
        <v>BEL000000090</v>
      </c>
      <c r="X1420" s="8">
        <f>_xlfn.COUNTIFS($L$2:$L50634,W1420)</f>
        <v>1</v>
      </c>
    </row>
    <row r="1421" spans="10:24" ht="13.5">
      <c r="J1421" s="75">
        <v>2014</v>
      </c>
      <c r="K1421" s="19" t="s">
        <v>5</v>
      </c>
      <c r="L1421" s="91" t="s">
        <v>1650</v>
      </c>
      <c r="M1421" s="24">
        <v>50000</v>
      </c>
      <c r="N1421" s="13" t="s">
        <v>25</v>
      </c>
      <c r="O1421" s="54" t="s">
        <v>13</v>
      </c>
      <c r="P1421" s="12">
        <v>0</v>
      </c>
      <c r="Q1421" s="59"/>
      <c r="R1421" s="59"/>
      <c r="T1421" s="8">
        <f t="shared" si="85"/>
        <v>1</v>
      </c>
      <c r="U1421" s="17">
        <f t="shared" si="86"/>
        <v>0</v>
      </c>
      <c r="V1421" s="17"/>
      <c r="W1421" s="19" t="str">
        <f t="shared" si="84"/>
        <v>BEL000000091</v>
      </c>
      <c r="X1421" s="8">
        <f>_xlfn.COUNTIFS($L$2:$L50635,W1421)</f>
        <v>1</v>
      </c>
    </row>
    <row r="1422" spans="10:24" ht="13.5">
      <c r="J1422" s="75">
        <v>2014</v>
      </c>
      <c r="K1422" s="19" t="s">
        <v>5</v>
      </c>
      <c r="L1422" s="91" t="s">
        <v>361</v>
      </c>
      <c r="M1422" s="24">
        <v>25000</v>
      </c>
      <c r="N1422" s="13" t="s">
        <v>25</v>
      </c>
      <c r="O1422" s="54" t="s">
        <v>13</v>
      </c>
      <c r="P1422" s="12">
        <v>0</v>
      </c>
      <c r="Q1422" s="59"/>
      <c r="R1422" s="59"/>
      <c r="T1422" s="8">
        <f t="shared" si="85"/>
        <v>1</v>
      </c>
      <c r="U1422" s="17">
        <f t="shared" si="86"/>
        <v>0</v>
      </c>
      <c r="V1422" s="17"/>
      <c r="W1422" s="19" t="str">
        <f t="shared" si="84"/>
        <v>BEL000000092</v>
      </c>
      <c r="X1422" s="8">
        <f>_xlfn.COUNTIFS($L$2:$L50636,W1422)</f>
        <v>1</v>
      </c>
    </row>
    <row r="1423" spans="10:24" ht="13.5">
      <c r="J1423" s="75">
        <v>2014</v>
      </c>
      <c r="K1423" s="19" t="s">
        <v>5</v>
      </c>
      <c r="L1423" s="91" t="s">
        <v>362</v>
      </c>
      <c r="M1423" s="24">
        <v>10000</v>
      </c>
      <c r="N1423" s="13" t="s">
        <v>25</v>
      </c>
      <c r="O1423" s="54" t="s">
        <v>13</v>
      </c>
      <c r="P1423" s="12">
        <v>0</v>
      </c>
      <c r="Q1423" s="59"/>
      <c r="R1423" s="59"/>
      <c r="T1423" s="8">
        <f t="shared" si="85"/>
        <v>1</v>
      </c>
      <c r="U1423" s="17">
        <f t="shared" si="86"/>
        <v>0</v>
      </c>
      <c r="V1423" s="17"/>
      <c r="W1423" s="19" t="str">
        <f t="shared" si="84"/>
        <v>BEL000000093</v>
      </c>
      <c r="X1423" s="8">
        <f>_xlfn.COUNTIFS($L$2:$L50637,W1423)</f>
        <v>1</v>
      </c>
    </row>
    <row r="1424" spans="10:24" ht="13.5">
      <c r="J1424" s="75">
        <v>2014</v>
      </c>
      <c r="K1424" s="19" t="s">
        <v>5</v>
      </c>
      <c r="L1424" s="91" t="s">
        <v>363</v>
      </c>
      <c r="M1424" s="24">
        <v>50000</v>
      </c>
      <c r="N1424" s="13" t="s">
        <v>25</v>
      </c>
      <c r="O1424" s="54" t="s">
        <v>13</v>
      </c>
      <c r="P1424" s="12">
        <v>0</v>
      </c>
      <c r="Q1424" s="59"/>
      <c r="R1424" s="59"/>
      <c r="T1424" s="8">
        <f t="shared" si="85"/>
        <v>1</v>
      </c>
      <c r="U1424" s="17">
        <f t="shared" si="86"/>
        <v>0</v>
      </c>
      <c r="V1424" s="17"/>
      <c r="W1424" s="19" t="str">
        <f t="shared" si="84"/>
        <v>BEL000000094</v>
      </c>
      <c r="X1424" s="8">
        <f>_xlfn.COUNTIFS($L$2:$L50638,W1424)</f>
        <v>1</v>
      </c>
    </row>
    <row r="1425" spans="10:24" ht="13.5">
      <c r="J1425" s="75">
        <v>2014</v>
      </c>
      <c r="K1425" s="19" t="s">
        <v>5</v>
      </c>
      <c r="L1425" s="86" t="s">
        <v>396</v>
      </c>
      <c r="M1425" s="24">
        <v>20000</v>
      </c>
      <c r="N1425" s="57" t="s">
        <v>25</v>
      </c>
      <c r="O1425" s="54" t="s">
        <v>13</v>
      </c>
      <c r="P1425" s="12">
        <v>0</v>
      </c>
      <c r="Q1425" s="59"/>
      <c r="R1425" s="59"/>
      <c r="T1425" s="8">
        <f t="shared" si="85"/>
        <v>1</v>
      </c>
      <c r="U1425" s="17">
        <f t="shared" si="86"/>
        <v>0</v>
      </c>
      <c r="V1425" s="17"/>
      <c r="W1425" s="19" t="str">
        <f t="shared" si="84"/>
        <v>BEL000000095</v>
      </c>
      <c r="X1425" s="8">
        <f>_xlfn.COUNTIFS($L$2:$L50639,W1425)</f>
        <v>1</v>
      </c>
    </row>
    <row r="1426" spans="10:24" ht="13.5">
      <c r="J1426" s="75">
        <v>2014</v>
      </c>
      <c r="K1426" s="19" t="s">
        <v>5</v>
      </c>
      <c r="L1426" s="86" t="s">
        <v>397</v>
      </c>
      <c r="M1426" s="24">
        <v>30000</v>
      </c>
      <c r="N1426" s="57" t="s">
        <v>25</v>
      </c>
      <c r="O1426" s="54" t="s">
        <v>13</v>
      </c>
      <c r="P1426" s="12">
        <v>0</v>
      </c>
      <c r="Q1426" s="59"/>
      <c r="R1426" s="59"/>
      <c r="T1426" s="8">
        <f t="shared" si="85"/>
        <v>1</v>
      </c>
      <c r="U1426" s="17">
        <f t="shared" si="86"/>
        <v>0</v>
      </c>
      <c r="V1426" s="17"/>
      <c r="W1426" s="19" t="str">
        <f t="shared" si="84"/>
        <v>BEL000000096</v>
      </c>
      <c r="X1426" s="8">
        <f>_xlfn.COUNTIFS($L$2:$L50640,W1426)</f>
        <v>1</v>
      </c>
    </row>
    <row r="1427" spans="10:24" ht="13.5">
      <c r="J1427" s="75">
        <v>2014</v>
      </c>
      <c r="K1427" s="19" t="s">
        <v>5</v>
      </c>
      <c r="L1427" s="90" t="s">
        <v>398</v>
      </c>
      <c r="M1427" s="24">
        <v>30000</v>
      </c>
      <c r="N1427" s="13" t="s">
        <v>25</v>
      </c>
      <c r="O1427" s="54" t="s">
        <v>13</v>
      </c>
      <c r="P1427" s="12">
        <v>0</v>
      </c>
      <c r="Q1427" s="59"/>
      <c r="R1427" s="59"/>
      <c r="T1427" s="8">
        <f t="shared" si="85"/>
        <v>1</v>
      </c>
      <c r="U1427" s="17">
        <f t="shared" si="86"/>
        <v>0</v>
      </c>
      <c r="V1427" s="17"/>
      <c r="W1427" s="19" t="str">
        <f t="shared" si="84"/>
        <v>BEL000000097</v>
      </c>
      <c r="X1427" s="8">
        <f>_xlfn.COUNTIFS($L$2:$L50641,W1427)</f>
        <v>1</v>
      </c>
    </row>
    <row r="1428" spans="10:24" ht="13.5">
      <c r="J1428" s="75">
        <v>2014</v>
      </c>
      <c r="K1428" s="19" t="s">
        <v>5</v>
      </c>
      <c r="L1428" s="91" t="s">
        <v>1651</v>
      </c>
      <c r="M1428" s="24">
        <v>14500</v>
      </c>
      <c r="N1428" s="13" t="s">
        <v>25</v>
      </c>
      <c r="O1428" s="54" t="s">
        <v>119</v>
      </c>
      <c r="P1428" s="12">
        <v>1</v>
      </c>
      <c r="Q1428" s="59"/>
      <c r="R1428" s="59"/>
      <c r="T1428" s="8">
        <f t="shared" si="85"/>
        <v>1</v>
      </c>
      <c r="U1428" s="17">
        <f t="shared" si="86"/>
        <v>1</v>
      </c>
      <c r="V1428" s="17"/>
      <c r="W1428" s="19" t="str">
        <f t="shared" si="84"/>
        <v>BEL000000099</v>
      </c>
      <c r="X1428" s="8">
        <f>_xlfn.COUNTIFS($L$2:$L50642,W1428)</f>
        <v>1</v>
      </c>
    </row>
    <row r="1429" spans="10:24" ht="13.5">
      <c r="J1429" s="75">
        <v>2014</v>
      </c>
      <c r="K1429" s="19" t="s">
        <v>5</v>
      </c>
      <c r="L1429" s="90" t="s">
        <v>399</v>
      </c>
      <c r="M1429" s="24">
        <v>75000</v>
      </c>
      <c r="N1429" s="13" t="s">
        <v>25</v>
      </c>
      <c r="O1429" s="54" t="s">
        <v>13</v>
      </c>
      <c r="P1429" s="12">
        <v>0</v>
      </c>
      <c r="Q1429" s="59"/>
      <c r="R1429" s="59"/>
      <c r="T1429" s="8">
        <f t="shared" si="85"/>
        <v>1</v>
      </c>
      <c r="U1429" s="17">
        <f t="shared" si="86"/>
        <v>0</v>
      </c>
      <c r="V1429" s="17"/>
      <c r="W1429" s="19" t="str">
        <f aca="true" t="shared" si="87" ref="W1429:W1492">L1429</f>
        <v>BEL000000101</v>
      </c>
      <c r="X1429" s="8">
        <f>_xlfn.COUNTIFS($L$2:$L50643,W1429)</f>
        <v>1</v>
      </c>
    </row>
    <row r="1430" spans="10:24" ht="13.5">
      <c r="J1430" s="77">
        <v>2014</v>
      </c>
      <c r="K1430" s="19" t="s">
        <v>5</v>
      </c>
      <c r="L1430" s="86" t="s">
        <v>400</v>
      </c>
      <c r="M1430" s="24">
        <v>24518</v>
      </c>
      <c r="N1430" s="57" t="s">
        <v>25</v>
      </c>
      <c r="O1430" s="54" t="s">
        <v>13</v>
      </c>
      <c r="P1430" s="12">
        <v>0</v>
      </c>
      <c r="Q1430" s="59"/>
      <c r="R1430" s="59"/>
      <c r="T1430" s="8">
        <f t="shared" si="85"/>
        <v>1</v>
      </c>
      <c r="U1430" s="17">
        <f t="shared" si="86"/>
        <v>0</v>
      </c>
      <c r="V1430" s="17"/>
      <c r="W1430" s="19" t="str">
        <f t="shared" si="87"/>
        <v>BEL000000102</v>
      </c>
      <c r="X1430" s="8">
        <f>_xlfn.COUNTIFS($L$2:$L50644,W1430)</f>
        <v>1</v>
      </c>
    </row>
    <row r="1431" spans="10:24" ht="13.5">
      <c r="J1431" s="75">
        <v>2014</v>
      </c>
      <c r="K1431" s="19" t="s">
        <v>5</v>
      </c>
      <c r="L1431" s="90" t="s">
        <v>401</v>
      </c>
      <c r="M1431" s="24">
        <v>100000</v>
      </c>
      <c r="N1431" s="13" t="s">
        <v>25</v>
      </c>
      <c r="O1431" s="54" t="s">
        <v>13</v>
      </c>
      <c r="P1431" s="12">
        <v>0</v>
      </c>
      <c r="Q1431" s="59"/>
      <c r="R1431" s="59"/>
      <c r="T1431" s="8">
        <f t="shared" si="85"/>
        <v>1</v>
      </c>
      <c r="U1431" s="17">
        <f t="shared" si="86"/>
        <v>0</v>
      </c>
      <c r="V1431" s="17"/>
      <c r="W1431" s="19" t="str">
        <f t="shared" si="87"/>
        <v>BEL000000103</v>
      </c>
      <c r="X1431" s="8">
        <f>_xlfn.COUNTIFS($L$2:$L50645,W1431)</f>
        <v>1</v>
      </c>
    </row>
    <row r="1432" spans="10:24" ht="13.5">
      <c r="J1432" s="75">
        <v>2014</v>
      </c>
      <c r="K1432" s="19" t="s">
        <v>5</v>
      </c>
      <c r="L1432" s="90" t="s">
        <v>402</v>
      </c>
      <c r="M1432" s="24">
        <v>50000</v>
      </c>
      <c r="N1432" s="13" t="s">
        <v>25</v>
      </c>
      <c r="O1432" s="54" t="s">
        <v>13</v>
      </c>
      <c r="P1432" s="12">
        <v>0</v>
      </c>
      <c r="Q1432" s="59"/>
      <c r="R1432" s="59"/>
      <c r="T1432" s="8">
        <f t="shared" si="85"/>
        <v>1</v>
      </c>
      <c r="U1432" s="17">
        <f t="shared" si="86"/>
        <v>0</v>
      </c>
      <c r="V1432" s="17"/>
      <c r="W1432" s="19" t="str">
        <f t="shared" si="87"/>
        <v>BEL000000104</v>
      </c>
      <c r="X1432" s="8">
        <f>_xlfn.COUNTIFS($L$2:$L50646,W1432)</f>
        <v>1</v>
      </c>
    </row>
    <row r="1433" spans="10:24" ht="13.5">
      <c r="J1433" s="75">
        <v>2014</v>
      </c>
      <c r="K1433" s="19" t="s">
        <v>5</v>
      </c>
      <c r="L1433" s="90" t="s">
        <v>403</v>
      </c>
      <c r="M1433" s="24">
        <v>50000</v>
      </c>
      <c r="N1433" s="13" t="s">
        <v>25</v>
      </c>
      <c r="O1433" s="54" t="s">
        <v>13</v>
      </c>
      <c r="P1433" s="12">
        <v>0</v>
      </c>
      <c r="Q1433" s="59"/>
      <c r="R1433" s="59"/>
      <c r="T1433" s="8">
        <f t="shared" si="85"/>
        <v>1</v>
      </c>
      <c r="U1433" s="17">
        <f t="shared" si="86"/>
        <v>0</v>
      </c>
      <c r="V1433" s="17"/>
      <c r="W1433" s="19" t="str">
        <f t="shared" si="87"/>
        <v>BEL000000105</v>
      </c>
      <c r="X1433" s="8">
        <f>_xlfn.COUNTIFS($L$2:$L50647,W1433)</f>
        <v>1</v>
      </c>
    </row>
    <row r="1434" spans="10:24" ht="13.5">
      <c r="J1434" s="75">
        <v>2014</v>
      </c>
      <c r="K1434" s="19" t="s">
        <v>5</v>
      </c>
      <c r="L1434" s="90" t="s">
        <v>445</v>
      </c>
      <c r="M1434" s="72">
        <v>50000</v>
      </c>
      <c r="N1434" s="57" t="s">
        <v>25</v>
      </c>
      <c r="O1434" s="54" t="s">
        <v>13</v>
      </c>
      <c r="P1434" s="12">
        <v>0</v>
      </c>
      <c r="Q1434" s="59"/>
      <c r="R1434" s="59"/>
      <c r="T1434" s="8">
        <f t="shared" si="85"/>
        <v>1</v>
      </c>
      <c r="U1434" s="17">
        <f t="shared" si="86"/>
        <v>0</v>
      </c>
      <c r="V1434" s="17"/>
      <c r="W1434" s="19" t="str">
        <f t="shared" si="87"/>
        <v>BEL000000106</v>
      </c>
      <c r="X1434" s="8">
        <f>_xlfn.COUNTIFS($L$2:$L50648,W1434)</f>
        <v>1</v>
      </c>
    </row>
    <row r="1435" spans="10:24" ht="13.5">
      <c r="J1435" s="77">
        <v>2014</v>
      </c>
      <c r="K1435" s="19" t="s">
        <v>5</v>
      </c>
      <c r="L1435" s="86" t="s">
        <v>558</v>
      </c>
      <c r="M1435" s="24">
        <v>30000</v>
      </c>
      <c r="N1435" s="57" t="s">
        <v>25</v>
      </c>
      <c r="O1435" s="54" t="s">
        <v>13</v>
      </c>
      <c r="P1435" s="12">
        <v>0</v>
      </c>
      <c r="Q1435" s="59"/>
      <c r="R1435" s="59"/>
      <c r="T1435" s="8">
        <f t="shared" si="85"/>
        <v>1</v>
      </c>
      <c r="U1435" s="17">
        <f t="shared" si="86"/>
        <v>0</v>
      </c>
      <c r="V1435" s="17"/>
      <c r="W1435" s="19" t="str">
        <f t="shared" si="87"/>
        <v>BEL000000107</v>
      </c>
      <c r="X1435" s="8">
        <f>_xlfn.COUNTIFS($L$2:$L50649,W1435)</f>
        <v>1</v>
      </c>
    </row>
    <row r="1436" spans="10:24" ht="13.5">
      <c r="J1436" s="75">
        <v>2014</v>
      </c>
      <c r="K1436" s="19" t="s">
        <v>5</v>
      </c>
      <c r="L1436" s="90" t="s">
        <v>446</v>
      </c>
      <c r="M1436" s="72">
        <v>26202</v>
      </c>
      <c r="N1436" s="57" t="s">
        <v>25</v>
      </c>
      <c r="O1436" s="58" t="s">
        <v>13</v>
      </c>
      <c r="P1436" s="12">
        <v>0</v>
      </c>
      <c r="Q1436" s="59"/>
      <c r="R1436" s="59"/>
      <c r="T1436" s="8">
        <f t="shared" si="85"/>
        <v>1</v>
      </c>
      <c r="U1436" s="17">
        <f t="shared" si="86"/>
        <v>0</v>
      </c>
      <c r="V1436" s="17"/>
      <c r="W1436" s="19" t="str">
        <f t="shared" si="87"/>
        <v>BEL000000108</v>
      </c>
      <c r="X1436" s="8">
        <f>_xlfn.COUNTIFS($L$2:$L50650,W1436)</f>
        <v>1</v>
      </c>
    </row>
    <row r="1437" spans="10:24" ht="13.5">
      <c r="J1437" s="75">
        <v>2014</v>
      </c>
      <c r="K1437" s="19" t="s">
        <v>5</v>
      </c>
      <c r="L1437" s="90" t="s">
        <v>442</v>
      </c>
      <c r="M1437" s="72">
        <v>100000</v>
      </c>
      <c r="N1437" s="57" t="s">
        <v>25</v>
      </c>
      <c r="O1437" s="58" t="s">
        <v>13</v>
      </c>
      <c r="P1437" s="12">
        <v>0</v>
      </c>
      <c r="Q1437" s="59"/>
      <c r="R1437" s="59"/>
      <c r="T1437" s="8">
        <f t="shared" si="85"/>
        <v>1</v>
      </c>
      <c r="U1437" s="17">
        <f t="shared" si="86"/>
        <v>0</v>
      </c>
      <c r="V1437" s="17"/>
      <c r="W1437" s="19" t="str">
        <f t="shared" si="87"/>
        <v>BEL000000109</v>
      </c>
      <c r="X1437" s="8">
        <f>_xlfn.COUNTIFS($L$2:$L50651,W1437)</f>
        <v>1</v>
      </c>
    </row>
    <row r="1438" spans="10:24" ht="13.5">
      <c r="J1438" s="75">
        <v>2014</v>
      </c>
      <c r="K1438" s="19" t="s">
        <v>5</v>
      </c>
      <c r="L1438" s="91" t="s">
        <v>1633</v>
      </c>
      <c r="M1438" s="72">
        <v>15000</v>
      </c>
      <c r="N1438" s="13" t="s">
        <v>25</v>
      </c>
      <c r="O1438" s="58" t="s">
        <v>13</v>
      </c>
      <c r="P1438" s="12">
        <v>0</v>
      </c>
      <c r="Q1438" s="59"/>
      <c r="R1438" s="59"/>
      <c r="T1438" s="8">
        <f t="shared" si="85"/>
        <v>1</v>
      </c>
      <c r="U1438" s="17">
        <f t="shared" si="86"/>
        <v>0</v>
      </c>
      <c r="V1438" s="17"/>
      <c r="W1438" s="19" t="str">
        <f t="shared" si="87"/>
        <v>BEL000000110</v>
      </c>
      <c r="X1438" s="8">
        <f>_xlfn.COUNTIFS($L$2:$L50652,W1438)</f>
        <v>1</v>
      </c>
    </row>
    <row r="1439" spans="10:24" ht="13.5">
      <c r="J1439" s="75">
        <v>2014</v>
      </c>
      <c r="K1439" s="19" t="s">
        <v>5</v>
      </c>
      <c r="L1439" s="91" t="s">
        <v>1634</v>
      </c>
      <c r="M1439" s="72">
        <v>60000</v>
      </c>
      <c r="N1439" s="13" t="s">
        <v>25</v>
      </c>
      <c r="O1439" s="58" t="s">
        <v>13</v>
      </c>
      <c r="P1439" s="12">
        <v>0</v>
      </c>
      <c r="Q1439" s="59"/>
      <c r="R1439" s="59"/>
      <c r="T1439" s="8">
        <f t="shared" si="85"/>
        <v>1</v>
      </c>
      <c r="U1439" s="17">
        <f t="shared" si="86"/>
        <v>0</v>
      </c>
      <c r="V1439" s="17"/>
      <c r="W1439" s="19" t="str">
        <f t="shared" si="87"/>
        <v>BEL000000111</v>
      </c>
      <c r="X1439" s="8">
        <f>_xlfn.COUNTIFS($L$2:$L50653,W1439)</f>
        <v>1</v>
      </c>
    </row>
    <row r="1440" spans="10:24" ht="13.5">
      <c r="J1440" s="75">
        <v>2014</v>
      </c>
      <c r="K1440" s="19" t="s">
        <v>5</v>
      </c>
      <c r="L1440" s="91" t="s">
        <v>1635</v>
      </c>
      <c r="M1440" s="72">
        <v>30000</v>
      </c>
      <c r="N1440" s="13" t="s">
        <v>25</v>
      </c>
      <c r="O1440" s="58" t="s">
        <v>13</v>
      </c>
      <c r="P1440" s="12">
        <v>0</v>
      </c>
      <c r="Q1440" s="59"/>
      <c r="R1440" s="59"/>
      <c r="T1440" s="8">
        <f t="shared" si="85"/>
        <v>1</v>
      </c>
      <c r="U1440" s="17">
        <f t="shared" si="86"/>
        <v>0</v>
      </c>
      <c r="V1440" s="17"/>
      <c r="W1440" s="19" t="str">
        <f t="shared" si="87"/>
        <v>BEL000000112</v>
      </c>
      <c r="X1440" s="8">
        <f>_xlfn.COUNTIFS($L$2:$L50654,W1440)</f>
        <v>1</v>
      </c>
    </row>
    <row r="1441" spans="10:24" ht="13.5">
      <c r="J1441" s="75">
        <v>2014</v>
      </c>
      <c r="K1441" s="19" t="s">
        <v>5</v>
      </c>
      <c r="L1441" s="91" t="s">
        <v>1636</v>
      </c>
      <c r="M1441" s="72">
        <v>30000</v>
      </c>
      <c r="N1441" s="13" t="s">
        <v>25</v>
      </c>
      <c r="O1441" s="58" t="s">
        <v>13</v>
      </c>
      <c r="P1441" s="12">
        <v>0</v>
      </c>
      <c r="Q1441" s="59"/>
      <c r="R1441" s="59"/>
      <c r="T1441" s="8">
        <f t="shared" si="85"/>
        <v>1</v>
      </c>
      <c r="U1441" s="17">
        <f t="shared" si="86"/>
        <v>0</v>
      </c>
      <c r="V1441" s="17"/>
      <c r="W1441" s="19" t="str">
        <f t="shared" si="87"/>
        <v>BEL000000113</v>
      </c>
      <c r="X1441" s="8">
        <f>_xlfn.COUNTIFS($L$2:$L50655,W1441)</f>
        <v>1</v>
      </c>
    </row>
    <row r="1442" spans="10:24" ht="13.5">
      <c r="J1442" s="75">
        <v>2014</v>
      </c>
      <c r="K1442" s="19" t="s">
        <v>5</v>
      </c>
      <c r="L1442" s="91" t="s">
        <v>1637</v>
      </c>
      <c r="M1442" s="72">
        <v>11094</v>
      </c>
      <c r="N1442" s="13" t="s">
        <v>25</v>
      </c>
      <c r="O1442" s="58" t="s">
        <v>13</v>
      </c>
      <c r="P1442" s="12">
        <v>0</v>
      </c>
      <c r="Q1442" s="59"/>
      <c r="R1442" s="59"/>
      <c r="T1442" s="8">
        <f t="shared" si="85"/>
        <v>1</v>
      </c>
      <c r="U1442" s="17">
        <f t="shared" si="86"/>
        <v>0</v>
      </c>
      <c r="V1442" s="17"/>
      <c r="W1442" s="19" t="str">
        <f t="shared" si="87"/>
        <v>BEL000000114</v>
      </c>
      <c r="X1442" s="8">
        <f>_xlfn.COUNTIFS($L$2:$L50656,W1442)</f>
        <v>1</v>
      </c>
    </row>
    <row r="1443" spans="10:24" ht="13.5">
      <c r="J1443" s="74">
        <v>2014</v>
      </c>
      <c r="K1443" s="80" t="s">
        <v>6</v>
      </c>
      <c r="L1443" s="88" t="s">
        <v>412</v>
      </c>
      <c r="M1443" s="23">
        <v>1000</v>
      </c>
      <c r="N1443" s="11" t="s">
        <v>14</v>
      </c>
      <c r="O1443" s="52" t="s">
        <v>13</v>
      </c>
      <c r="P1443" s="12">
        <v>0</v>
      </c>
      <c r="Q1443" s="59"/>
      <c r="R1443" s="59"/>
      <c r="T1443" s="8">
        <f t="shared" si="85"/>
        <v>1</v>
      </c>
      <c r="U1443" s="17">
        <f t="shared" si="86"/>
        <v>0</v>
      </c>
      <c r="V1443" s="17"/>
      <c r="W1443" s="19" t="str">
        <f t="shared" si="87"/>
        <v>C0001022</v>
      </c>
      <c r="X1443" s="8">
        <f>_xlfn.COUNTIFS($L$2:$L50657,W1443)</f>
        <v>1</v>
      </c>
    </row>
    <row r="1444" spans="10:24" ht="13.5">
      <c r="J1444" s="74">
        <v>2014</v>
      </c>
      <c r="K1444" s="80" t="s">
        <v>6</v>
      </c>
      <c r="L1444" s="88" t="s">
        <v>38</v>
      </c>
      <c r="M1444" s="23">
        <v>3500</v>
      </c>
      <c r="N1444" s="11" t="s">
        <v>14</v>
      </c>
      <c r="O1444" s="52" t="s">
        <v>13</v>
      </c>
      <c r="P1444" s="12">
        <v>0</v>
      </c>
      <c r="Q1444" s="59"/>
      <c r="R1444" s="59"/>
      <c r="T1444" s="8">
        <f t="shared" si="85"/>
        <v>1</v>
      </c>
      <c r="U1444" s="17">
        <f t="shared" si="86"/>
        <v>0</v>
      </c>
      <c r="V1444" s="17"/>
      <c r="W1444" s="19" t="str">
        <f t="shared" si="87"/>
        <v>C00011</v>
      </c>
      <c r="X1444" s="8">
        <f>_xlfn.COUNTIFS($L$2:$L50658,W1444)</f>
        <v>1</v>
      </c>
    </row>
    <row r="1445" spans="10:24" ht="13.5">
      <c r="J1445" s="74">
        <v>2014</v>
      </c>
      <c r="K1445" s="80" t="s">
        <v>6</v>
      </c>
      <c r="L1445" s="88" t="s">
        <v>190</v>
      </c>
      <c r="M1445" s="23">
        <v>3000</v>
      </c>
      <c r="N1445" s="11" t="s">
        <v>14</v>
      </c>
      <c r="O1445" s="52" t="s">
        <v>13</v>
      </c>
      <c r="P1445" s="12">
        <v>0</v>
      </c>
      <c r="Q1445" s="59"/>
      <c r="R1445" s="59"/>
      <c r="T1445" s="8">
        <f t="shared" si="85"/>
        <v>1</v>
      </c>
      <c r="U1445" s="17">
        <f t="shared" si="86"/>
        <v>0</v>
      </c>
      <c r="V1445" s="17"/>
      <c r="W1445" s="19" t="str">
        <f t="shared" si="87"/>
        <v>C0001130</v>
      </c>
      <c r="X1445" s="8">
        <f>_xlfn.COUNTIFS($L$2:$L50659,W1445)</f>
        <v>1</v>
      </c>
    </row>
    <row r="1446" spans="10:24" ht="13.5">
      <c r="J1446" s="74">
        <v>2014</v>
      </c>
      <c r="K1446" s="80" t="s">
        <v>6</v>
      </c>
      <c r="L1446" s="88" t="s">
        <v>188</v>
      </c>
      <c r="M1446" s="23">
        <v>2000</v>
      </c>
      <c r="N1446" s="11" t="s">
        <v>14</v>
      </c>
      <c r="O1446" s="52" t="s">
        <v>119</v>
      </c>
      <c r="P1446" s="12">
        <v>3</v>
      </c>
      <c r="Q1446" s="59"/>
      <c r="R1446" s="59"/>
      <c r="T1446" s="8">
        <f t="shared" si="85"/>
        <v>1</v>
      </c>
      <c r="U1446" s="17">
        <f t="shared" si="86"/>
        <v>1</v>
      </c>
      <c r="V1446" s="17"/>
      <c r="W1446" s="19" t="str">
        <f t="shared" si="87"/>
        <v>C0001133</v>
      </c>
      <c r="X1446" s="8">
        <f>_xlfn.COUNTIFS($L$2:$L50660,W1446)</f>
        <v>1</v>
      </c>
    </row>
    <row r="1447" spans="10:24" ht="13.5">
      <c r="J1447" s="74">
        <v>2014</v>
      </c>
      <c r="K1447" s="80" t="s">
        <v>6</v>
      </c>
      <c r="L1447" s="88" t="s">
        <v>189</v>
      </c>
      <c r="M1447" s="23">
        <v>1900</v>
      </c>
      <c r="N1447" s="11" t="s">
        <v>14</v>
      </c>
      <c r="O1447" s="52" t="s">
        <v>13</v>
      </c>
      <c r="P1447" s="12">
        <v>0</v>
      </c>
      <c r="Q1447" s="59"/>
      <c r="R1447" s="59"/>
      <c r="T1447" s="8">
        <f t="shared" si="85"/>
        <v>1</v>
      </c>
      <c r="U1447" s="17">
        <f t="shared" si="86"/>
        <v>0</v>
      </c>
      <c r="V1447" s="17"/>
      <c r="W1447" s="19" t="str">
        <f t="shared" si="87"/>
        <v>C0001135</v>
      </c>
      <c r="X1447" s="8">
        <f>_xlfn.COUNTIFS($L$2:$L50661,W1447)</f>
        <v>1</v>
      </c>
    </row>
    <row r="1448" spans="10:24" ht="13.5">
      <c r="J1448" s="74">
        <v>2014</v>
      </c>
      <c r="K1448" s="80" t="s">
        <v>6</v>
      </c>
      <c r="L1448" s="88" t="s">
        <v>384</v>
      </c>
      <c r="M1448" s="23">
        <v>2500</v>
      </c>
      <c r="N1448" s="11" t="s">
        <v>14</v>
      </c>
      <c r="O1448" s="52" t="s">
        <v>13</v>
      </c>
      <c r="P1448" s="12">
        <v>0</v>
      </c>
      <c r="Q1448" s="59"/>
      <c r="R1448" s="59"/>
      <c r="T1448" s="8">
        <f t="shared" si="85"/>
        <v>1</v>
      </c>
      <c r="U1448" s="17">
        <f t="shared" si="86"/>
        <v>0</v>
      </c>
      <c r="V1448" s="17"/>
      <c r="W1448" s="19" t="str">
        <f t="shared" si="87"/>
        <v>C0001149</v>
      </c>
      <c r="X1448" s="8">
        <f>_xlfn.COUNTIFS($L$2:$L50662,W1448)</f>
        <v>1</v>
      </c>
    </row>
    <row r="1449" spans="10:24" ht="13.5">
      <c r="J1449" s="74">
        <v>2014</v>
      </c>
      <c r="K1449" s="80" t="s">
        <v>6</v>
      </c>
      <c r="L1449" s="88" t="s">
        <v>36</v>
      </c>
      <c r="M1449" s="23">
        <v>2600</v>
      </c>
      <c r="N1449" s="11" t="s">
        <v>14</v>
      </c>
      <c r="O1449" s="52" t="s">
        <v>13</v>
      </c>
      <c r="P1449" s="12">
        <v>0</v>
      </c>
      <c r="Q1449" s="59"/>
      <c r="R1449" s="59"/>
      <c r="T1449" s="8">
        <f t="shared" si="85"/>
        <v>1</v>
      </c>
      <c r="U1449" s="17">
        <f t="shared" si="86"/>
        <v>0</v>
      </c>
      <c r="V1449" s="17"/>
      <c r="W1449" s="19" t="str">
        <f t="shared" si="87"/>
        <v>C000122</v>
      </c>
      <c r="X1449" s="8">
        <f>_xlfn.COUNTIFS($L$2:$L50663,W1449)</f>
        <v>1</v>
      </c>
    </row>
    <row r="1450" spans="10:24" ht="13.5">
      <c r="J1450" s="74">
        <v>2014</v>
      </c>
      <c r="K1450" s="80" t="s">
        <v>6</v>
      </c>
      <c r="L1450" s="88" t="s">
        <v>191</v>
      </c>
      <c r="M1450" s="23">
        <v>3350</v>
      </c>
      <c r="N1450" s="11" t="s">
        <v>14</v>
      </c>
      <c r="O1450" s="52" t="s">
        <v>13</v>
      </c>
      <c r="P1450" s="12">
        <v>0</v>
      </c>
      <c r="Q1450" s="59"/>
      <c r="R1450" s="59"/>
      <c r="T1450" s="8">
        <f t="shared" si="85"/>
        <v>1</v>
      </c>
      <c r="U1450" s="17">
        <f t="shared" si="86"/>
        <v>0</v>
      </c>
      <c r="V1450" s="17"/>
      <c r="W1450" s="19" t="str">
        <f t="shared" si="87"/>
        <v>C0001255</v>
      </c>
      <c r="X1450" s="8">
        <f>_xlfn.COUNTIFS($L$2:$L50664,W1450)</f>
        <v>1</v>
      </c>
    </row>
    <row r="1451" spans="10:24" ht="13.5">
      <c r="J1451" s="74">
        <v>2014</v>
      </c>
      <c r="K1451" s="80" t="s">
        <v>6</v>
      </c>
      <c r="L1451" s="88" t="s">
        <v>213</v>
      </c>
      <c r="M1451" s="23">
        <v>3000</v>
      </c>
      <c r="N1451" s="11" t="s">
        <v>14</v>
      </c>
      <c r="O1451" s="52" t="s">
        <v>13</v>
      </c>
      <c r="P1451" s="12">
        <v>0</v>
      </c>
      <c r="Q1451" s="59"/>
      <c r="R1451" s="59"/>
      <c r="T1451" s="8">
        <f t="shared" si="85"/>
        <v>1</v>
      </c>
      <c r="U1451" s="17">
        <f t="shared" si="86"/>
        <v>0</v>
      </c>
      <c r="V1451" s="17"/>
      <c r="W1451" s="19" t="str">
        <f t="shared" si="87"/>
        <v>C0001321</v>
      </c>
      <c r="X1451" s="8">
        <f>_xlfn.COUNTIFS($L$2:$L50665,W1451)</f>
        <v>1</v>
      </c>
    </row>
    <row r="1452" spans="10:24" ht="13.5">
      <c r="J1452" s="74">
        <v>2014</v>
      </c>
      <c r="K1452" s="80" t="s">
        <v>6</v>
      </c>
      <c r="L1452" s="88" t="s">
        <v>214</v>
      </c>
      <c r="M1452" s="23">
        <v>2000</v>
      </c>
      <c r="N1452" s="11" t="s">
        <v>14</v>
      </c>
      <c r="O1452" s="52" t="s">
        <v>119</v>
      </c>
      <c r="P1452" s="12">
        <v>3</v>
      </c>
      <c r="Q1452" s="59"/>
      <c r="R1452" s="59"/>
      <c r="T1452" s="8">
        <f t="shared" si="85"/>
        <v>1</v>
      </c>
      <c r="U1452" s="17">
        <f t="shared" si="86"/>
        <v>1</v>
      </c>
      <c r="V1452" s="17"/>
      <c r="W1452" s="19" t="str">
        <f t="shared" si="87"/>
        <v>C0001357</v>
      </c>
      <c r="X1452" s="8">
        <f>_xlfn.COUNTIFS($L$2:$L50666,W1452)</f>
        <v>1</v>
      </c>
    </row>
    <row r="1453" spans="10:24" ht="13.5">
      <c r="J1453" s="74">
        <v>2014</v>
      </c>
      <c r="K1453" s="80" t="s">
        <v>6</v>
      </c>
      <c r="L1453" s="88" t="s">
        <v>236</v>
      </c>
      <c r="M1453" s="23">
        <v>3000</v>
      </c>
      <c r="N1453" s="11" t="s">
        <v>14</v>
      </c>
      <c r="O1453" s="52" t="s">
        <v>13</v>
      </c>
      <c r="P1453" s="12">
        <v>0</v>
      </c>
      <c r="Q1453" s="59"/>
      <c r="R1453" s="59"/>
      <c r="T1453" s="8">
        <f t="shared" si="85"/>
        <v>1</v>
      </c>
      <c r="U1453" s="17">
        <f t="shared" si="86"/>
        <v>0</v>
      </c>
      <c r="V1453" s="17"/>
      <c r="W1453" s="19" t="str">
        <f t="shared" si="87"/>
        <v>C0001371</v>
      </c>
      <c r="X1453" s="8">
        <f>_xlfn.COUNTIFS($L$2:$L50667,W1453)</f>
        <v>1</v>
      </c>
    </row>
    <row r="1454" spans="10:24" ht="13.5">
      <c r="J1454" s="74">
        <v>2014</v>
      </c>
      <c r="K1454" s="80" t="s">
        <v>6</v>
      </c>
      <c r="L1454" s="88" t="s">
        <v>192</v>
      </c>
      <c r="M1454" s="23">
        <v>3000</v>
      </c>
      <c r="N1454" s="11" t="s">
        <v>14</v>
      </c>
      <c r="O1454" s="52" t="s">
        <v>13</v>
      </c>
      <c r="P1454" s="12">
        <v>0</v>
      </c>
      <c r="Q1454" s="59"/>
      <c r="R1454" s="59"/>
      <c r="T1454" s="8">
        <f t="shared" si="85"/>
        <v>1</v>
      </c>
      <c r="U1454" s="17">
        <f t="shared" si="86"/>
        <v>0</v>
      </c>
      <c r="V1454" s="17"/>
      <c r="W1454" s="19" t="str">
        <f t="shared" si="87"/>
        <v>C0001377</v>
      </c>
      <c r="X1454" s="8">
        <f>_xlfn.COUNTIFS($L$2:$L50668,W1454)</f>
        <v>1</v>
      </c>
    </row>
    <row r="1455" spans="10:24" ht="13.5">
      <c r="J1455" s="74">
        <v>2014</v>
      </c>
      <c r="K1455" s="80" t="s">
        <v>6</v>
      </c>
      <c r="L1455" s="88" t="s">
        <v>218</v>
      </c>
      <c r="M1455" s="23">
        <v>2500</v>
      </c>
      <c r="N1455" s="11" t="s">
        <v>14</v>
      </c>
      <c r="O1455" s="52" t="s">
        <v>13</v>
      </c>
      <c r="P1455" s="12">
        <v>0</v>
      </c>
      <c r="Q1455" s="59"/>
      <c r="R1455" s="59"/>
      <c r="T1455" s="8">
        <f t="shared" si="85"/>
        <v>1</v>
      </c>
      <c r="U1455" s="17">
        <f t="shared" si="86"/>
        <v>0</v>
      </c>
      <c r="V1455" s="17"/>
      <c r="W1455" s="19" t="str">
        <f t="shared" si="87"/>
        <v>C000148</v>
      </c>
      <c r="X1455" s="8">
        <f>_xlfn.COUNTIFS($L$2:$L50669,W1455)</f>
        <v>1</v>
      </c>
    </row>
    <row r="1456" spans="10:24" ht="13.5">
      <c r="J1456" s="74">
        <v>2014</v>
      </c>
      <c r="K1456" s="80" t="s">
        <v>6</v>
      </c>
      <c r="L1456" s="88" t="s">
        <v>215</v>
      </c>
      <c r="M1456" s="23">
        <v>3300</v>
      </c>
      <c r="N1456" s="11" t="s">
        <v>14</v>
      </c>
      <c r="O1456" s="52" t="s">
        <v>13</v>
      </c>
      <c r="P1456" s="12">
        <v>0</v>
      </c>
      <c r="Q1456" s="59"/>
      <c r="R1456" s="59"/>
      <c r="T1456" s="8">
        <f t="shared" si="85"/>
        <v>1</v>
      </c>
      <c r="U1456" s="17">
        <f t="shared" si="86"/>
        <v>0</v>
      </c>
      <c r="V1456" s="17"/>
      <c r="W1456" s="19" t="str">
        <f t="shared" si="87"/>
        <v>C0001510</v>
      </c>
      <c r="X1456" s="8">
        <f>_xlfn.COUNTIFS($L$2:$L50670,W1456)</f>
        <v>1</v>
      </c>
    </row>
    <row r="1457" spans="10:24" ht="13.5">
      <c r="J1457" s="74">
        <v>2014</v>
      </c>
      <c r="K1457" s="80" t="s">
        <v>6</v>
      </c>
      <c r="L1457" s="88" t="s">
        <v>216</v>
      </c>
      <c r="M1457" s="23">
        <v>4000</v>
      </c>
      <c r="N1457" s="11" t="s">
        <v>14</v>
      </c>
      <c r="O1457" s="52" t="s">
        <v>13</v>
      </c>
      <c r="P1457" s="12">
        <v>0</v>
      </c>
      <c r="Q1457" s="59"/>
      <c r="R1457" s="59"/>
      <c r="T1457" s="8">
        <f t="shared" si="85"/>
        <v>1</v>
      </c>
      <c r="U1457" s="17">
        <f t="shared" si="86"/>
        <v>0</v>
      </c>
      <c r="V1457" s="17"/>
      <c r="W1457" s="19" t="str">
        <f t="shared" si="87"/>
        <v>C0001561</v>
      </c>
      <c r="X1457" s="8">
        <f>_xlfn.COUNTIFS($L$2:$L50671,W1457)</f>
        <v>1</v>
      </c>
    </row>
    <row r="1458" spans="10:24" ht="13.5">
      <c r="J1458" s="74">
        <v>2014</v>
      </c>
      <c r="K1458" s="80" t="s">
        <v>6</v>
      </c>
      <c r="L1458" s="88" t="s">
        <v>217</v>
      </c>
      <c r="M1458" s="23">
        <v>3400</v>
      </c>
      <c r="N1458" s="11" t="s">
        <v>14</v>
      </c>
      <c r="O1458" s="52" t="s">
        <v>13</v>
      </c>
      <c r="P1458" s="12">
        <v>0</v>
      </c>
      <c r="Q1458" s="59"/>
      <c r="R1458" s="59"/>
      <c r="T1458" s="8">
        <f t="shared" si="85"/>
        <v>1</v>
      </c>
      <c r="U1458" s="17">
        <f t="shared" si="86"/>
        <v>0</v>
      </c>
      <c r="V1458" s="17"/>
      <c r="W1458" s="19" t="str">
        <f t="shared" si="87"/>
        <v>C0001585</v>
      </c>
      <c r="X1458" s="8">
        <f>_xlfn.COUNTIFS($L$2:$L50672,W1458)</f>
        <v>1</v>
      </c>
    </row>
    <row r="1459" spans="10:24" ht="13.5">
      <c r="J1459" s="74">
        <v>2014</v>
      </c>
      <c r="K1459" s="80" t="s">
        <v>6</v>
      </c>
      <c r="L1459" s="88" t="s">
        <v>43</v>
      </c>
      <c r="M1459" s="23">
        <v>2750</v>
      </c>
      <c r="N1459" s="11" t="s">
        <v>14</v>
      </c>
      <c r="O1459" s="52" t="s">
        <v>119</v>
      </c>
      <c r="P1459" s="12">
        <v>3</v>
      </c>
      <c r="Q1459" s="59"/>
      <c r="R1459" s="59"/>
      <c r="T1459" s="8">
        <f t="shared" si="85"/>
        <v>1</v>
      </c>
      <c r="U1459" s="17">
        <f t="shared" si="86"/>
        <v>1</v>
      </c>
      <c r="V1459" s="17"/>
      <c r="W1459" s="19" t="str">
        <f t="shared" si="87"/>
        <v>C000163</v>
      </c>
      <c r="X1459" s="8">
        <f>_xlfn.COUNTIFS($L$2:$L50673,W1459)</f>
        <v>1</v>
      </c>
    </row>
    <row r="1460" spans="10:24" ht="13.5">
      <c r="J1460" s="74">
        <v>2014</v>
      </c>
      <c r="K1460" s="80" t="s">
        <v>6</v>
      </c>
      <c r="L1460" s="88" t="s">
        <v>219</v>
      </c>
      <c r="M1460" s="23">
        <v>1000</v>
      </c>
      <c r="N1460" s="11" t="s">
        <v>14</v>
      </c>
      <c r="O1460" s="52" t="s">
        <v>13</v>
      </c>
      <c r="P1460" s="12">
        <v>0</v>
      </c>
      <c r="Q1460" s="59"/>
      <c r="R1460" s="59"/>
      <c r="T1460" s="8">
        <f t="shared" si="85"/>
        <v>1</v>
      </c>
      <c r="U1460" s="17">
        <f t="shared" si="86"/>
        <v>0</v>
      </c>
      <c r="V1460" s="17"/>
      <c r="W1460" s="19" t="str">
        <f t="shared" si="87"/>
        <v>C0001704</v>
      </c>
      <c r="X1460" s="8">
        <f>_xlfn.COUNTIFS($L$2:$L50674,W1460)</f>
        <v>1</v>
      </c>
    </row>
    <row r="1461" spans="10:24" ht="13.5">
      <c r="J1461" s="74">
        <v>2014</v>
      </c>
      <c r="K1461" s="80" t="s">
        <v>6</v>
      </c>
      <c r="L1461" s="88" t="s">
        <v>221</v>
      </c>
      <c r="M1461" s="23">
        <v>2500</v>
      </c>
      <c r="N1461" s="11" t="s">
        <v>14</v>
      </c>
      <c r="O1461" s="52" t="s">
        <v>13</v>
      </c>
      <c r="P1461" s="12">
        <v>0</v>
      </c>
      <c r="Q1461" s="59"/>
      <c r="R1461" s="59"/>
      <c r="T1461" s="8">
        <f t="shared" si="85"/>
        <v>1</v>
      </c>
      <c r="U1461" s="17">
        <f t="shared" si="86"/>
        <v>0</v>
      </c>
      <c r="V1461" s="17"/>
      <c r="W1461" s="19" t="str">
        <f t="shared" si="87"/>
        <v>C0001748</v>
      </c>
      <c r="X1461" s="8">
        <f>_xlfn.COUNTIFS($L$2:$L50675,W1461)</f>
        <v>1</v>
      </c>
    </row>
    <row r="1462" spans="10:24" ht="13.5">
      <c r="J1462" s="74">
        <v>2014</v>
      </c>
      <c r="K1462" s="80" t="s">
        <v>6</v>
      </c>
      <c r="L1462" s="88" t="s">
        <v>220</v>
      </c>
      <c r="M1462" s="23">
        <v>2000</v>
      </c>
      <c r="N1462" s="11" t="s">
        <v>14</v>
      </c>
      <c r="O1462" s="52" t="s">
        <v>13</v>
      </c>
      <c r="P1462" s="12">
        <v>0</v>
      </c>
      <c r="Q1462" s="59"/>
      <c r="R1462" s="59"/>
      <c r="T1462" s="8">
        <f t="shared" si="85"/>
        <v>1</v>
      </c>
      <c r="U1462" s="17">
        <f t="shared" si="86"/>
        <v>0</v>
      </c>
      <c r="V1462" s="17"/>
      <c r="W1462" s="19" t="str">
        <f t="shared" si="87"/>
        <v>C0001810</v>
      </c>
      <c r="X1462" s="8">
        <f>_xlfn.COUNTIFS($L$2:$L50676,W1462)</f>
        <v>1</v>
      </c>
    </row>
    <row r="1463" spans="10:24" ht="13.5">
      <c r="J1463" s="74">
        <v>2014</v>
      </c>
      <c r="K1463" s="80" t="s">
        <v>6</v>
      </c>
      <c r="L1463" s="88" t="s">
        <v>222</v>
      </c>
      <c r="M1463" s="23">
        <v>3000</v>
      </c>
      <c r="N1463" s="11" t="s">
        <v>14</v>
      </c>
      <c r="O1463" s="52" t="s">
        <v>13</v>
      </c>
      <c r="P1463" s="12">
        <v>0</v>
      </c>
      <c r="Q1463" s="59"/>
      <c r="R1463" s="59"/>
      <c r="T1463" s="8">
        <f t="shared" si="85"/>
        <v>1</v>
      </c>
      <c r="U1463" s="17">
        <f t="shared" si="86"/>
        <v>0</v>
      </c>
      <c r="V1463" s="17"/>
      <c r="W1463" s="19" t="str">
        <f t="shared" si="87"/>
        <v>C0001812</v>
      </c>
      <c r="X1463" s="8">
        <f>_xlfn.COUNTIFS($L$2:$L50677,W1463)</f>
        <v>1</v>
      </c>
    </row>
    <row r="1464" spans="10:24" ht="13.5">
      <c r="J1464" s="74">
        <v>2014</v>
      </c>
      <c r="K1464" s="80" t="s">
        <v>6</v>
      </c>
      <c r="L1464" s="88" t="s">
        <v>224</v>
      </c>
      <c r="M1464" s="23">
        <v>3000</v>
      </c>
      <c r="N1464" s="11" t="s">
        <v>14</v>
      </c>
      <c r="O1464" s="52" t="s">
        <v>13</v>
      </c>
      <c r="P1464" s="12">
        <v>0</v>
      </c>
      <c r="Q1464" s="59"/>
      <c r="R1464" s="59"/>
      <c r="T1464" s="8">
        <f t="shared" si="85"/>
        <v>1</v>
      </c>
      <c r="U1464" s="17">
        <f t="shared" si="86"/>
        <v>0</v>
      </c>
      <c r="V1464" s="17"/>
      <c r="W1464" s="19" t="str">
        <f t="shared" si="87"/>
        <v>C0001834</v>
      </c>
      <c r="X1464" s="8">
        <f>_xlfn.COUNTIFS($L$2:$L50678,W1464)</f>
        <v>1</v>
      </c>
    </row>
    <row r="1465" spans="10:24" ht="13.5">
      <c r="J1465" s="74">
        <v>2014</v>
      </c>
      <c r="K1465" s="80" t="s">
        <v>6</v>
      </c>
      <c r="L1465" s="88" t="s">
        <v>406</v>
      </c>
      <c r="M1465" s="23">
        <v>1300</v>
      </c>
      <c r="N1465" s="11" t="s">
        <v>14</v>
      </c>
      <c r="O1465" s="52" t="s">
        <v>13</v>
      </c>
      <c r="P1465" s="12">
        <v>0</v>
      </c>
      <c r="Q1465" s="59"/>
      <c r="R1465" s="59"/>
      <c r="T1465" s="8">
        <f t="shared" si="85"/>
        <v>1</v>
      </c>
      <c r="U1465" s="17">
        <f t="shared" si="86"/>
        <v>0</v>
      </c>
      <c r="V1465" s="17"/>
      <c r="W1465" s="19" t="str">
        <f t="shared" si="87"/>
        <v>C0001860</v>
      </c>
      <c r="X1465" s="8">
        <f>_xlfn.COUNTIFS($L$2:$L50679,W1465)</f>
        <v>1</v>
      </c>
    </row>
    <row r="1466" spans="10:24" ht="13.5">
      <c r="J1466" s="74">
        <v>2014</v>
      </c>
      <c r="K1466" s="80" t="s">
        <v>6</v>
      </c>
      <c r="L1466" s="88" t="s">
        <v>227</v>
      </c>
      <c r="M1466" s="23">
        <v>2000</v>
      </c>
      <c r="N1466" s="11" t="s">
        <v>14</v>
      </c>
      <c r="O1466" s="52" t="s">
        <v>13</v>
      </c>
      <c r="P1466" s="12">
        <v>0</v>
      </c>
      <c r="Q1466" s="59"/>
      <c r="R1466" s="59"/>
      <c r="T1466" s="8">
        <f t="shared" si="85"/>
        <v>1</v>
      </c>
      <c r="U1466" s="17">
        <f t="shared" si="86"/>
        <v>0</v>
      </c>
      <c r="V1466" s="17"/>
      <c r="W1466" s="19" t="str">
        <f t="shared" si="87"/>
        <v>C0001935</v>
      </c>
      <c r="X1466" s="8">
        <f>_xlfn.COUNTIFS($L$2:$L50680,W1466)</f>
        <v>1</v>
      </c>
    </row>
    <row r="1467" spans="10:24" ht="13.5">
      <c r="J1467" s="74">
        <v>2014</v>
      </c>
      <c r="K1467" s="80" t="s">
        <v>6</v>
      </c>
      <c r="L1467" s="88" t="s">
        <v>223</v>
      </c>
      <c r="M1467" s="23">
        <v>2500</v>
      </c>
      <c r="N1467" s="11" t="s">
        <v>14</v>
      </c>
      <c r="O1467" s="52" t="s">
        <v>13</v>
      </c>
      <c r="P1467" s="12">
        <v>0</v>
      </c>
      <c r="Q1467" s="59"/>
      <c r="R1467" s="59"/>
      <c r="T1467" s="8">
        <f t="shared" si="85"/>
        <v>1</v>
      </c>
      <c r="U1467" s="17">
        <f t="shared" si="86"/>
        <v>0</v>
      </c>
      <c r="V1467" s="17"/>
      <c r="W1467" s="19" t="str">
        <f t="shared" si="87"/>
        <v>C0001950</v>
      </c>
      <c r="X1467" s="8">
        <f>_xlfn.COUNTIFS($L$2:$L50681,W1467)</f>
        <v>1</v>
      </c>
    </row>
    <row r="1468" spans="10:24" ht="13.5">
      <c r="J1468" s="74">
        <v>2014</v>
      </c>
      <c r="K1468" s="80" t="s">
        <v>6</v>
      </c>
      <c r="L1468" s="88" t="s">
        <v>226</v>
      </c>
      <c r="M1468" s="23">
        <v>2500</v>
      </c>
      <c r="N1468" s="11" t="s">
        <v>14</v>
      </c>
      <c r="O1468" s="52" t="s">
        <v>13</v>
      </c>
      <c r="P1468" s="12">
        <v>0</v>
      </c>
      <c r="Q1468" s="59"/>
      <c r="R1468" s="59"/>
      <c r="T1468" s="8">
        <f t="shared" si="85"/>
        <v>1</v>
      </c>
      <c r="U1468" s="17">
        <f t="shared" si="86"/>
        <v>0</v>
      </c>
      <c r="V1468" s="17"/>
      <c r="W1468" s="19" t="str">
        <f t="shared" si="87"/>
        <v>C0002020</v>
      </c>
      <c r="X1468" s="8">
        <f>_xlfn.COUNTIFS($L$2:$L50682,W1468)</f>
        <v>1</v>
      </c>
    </row>
    <row r="1469" spans="10:24" ht="13.5">
      <c r="J1469" s="74">
        <v>2014</v>
      </c>
      <c r="K1469" s="80" t="s">
        <v>6</v>
      </c>
      <c r="L1469" s="88" t="s">
        <v>35</v>
      </c>
      <c r="M1469" s="23">
        <v>2000</v>
      </c>
      <c r="N1469" s="11" t="s">
        <v>14</v>
      </c>
      <c r="O1469" s="52" t="s">
        <v>13</v>
      </c>
      <c r="P1469" s="12">
        <v>0</v>
      </c>
      <c r="Q1469" s="59"/>
      <c r="R1469" s="59"/>
      <c r="T1469" s="8">
        <f t="shared" si="85"/>
        <v>1</v>
      </c>
      <c r="U1469" s="17">
        <f t="shared" si="86"/>
        <v>0</v>
      </c>
      <c r="V1469" s="17"/>
      <c r="W1469" s="19" t="str">
        <f t="shared" si="87"/>
        <v>C000203</v>
      </c>
      <c r="X1469" s="8">
        <f>_xlfn.COUNTIFS($L$2:$L50683,W1469)</f>
        <v>1</v>
      </c>
    </row>
    <row r="1470" spans="10:24" ht="13.5">
      <c r="J1470" s="74">
        <v>2014</v>
      </c>
      <c r="K1470" s="80" t="s">
        <v>6</v>
      </c>
      <c r="L1470" s="88" t="s">
        <v>225</v>
      </c>
      <c r="M1470" s="23">
        <v>2500</v>
      </c>
      <c r="N1470" s="11" t="s">
        <v>14</v>
      </c>
      <c r="O1470" s="52" t="s">
        <v>13</v>
      </c>
      <c r="P1470" s="12">
        <v>0</v>
      </c>
      <c r="Q1470" s="59"/>
      <c r="R1470" s="59"/>
      <c r="T1470" s="8">
        <f t="shared" si="85"/>
        <v>1</v>
      </c>
      <c r="U1470" s="17">
        <f t="shared" si="86"/>
        <v>0</v>
      </c>
      <c r="V1470" s="17"/>
      <c r="W1470" s="19" t="str">
        <f t="shared" si="87"/>
        <v>C0002037</v>
      </c>
      <c r="X1470" s="8">
        <f>_xlfn.COUNTIFS($L$2:$L50684,W1470)</f>
        <v>1</v>
      </c>
    </row>
    <row r="1471" spans="10:24" ht="13.5">
      <c r="J1471" s="74">
        <v>2014</v>
      </c>
      <c r="K1471" s="80" t="s">
        <v>6</v>
      </c>
      <c r="L1471" s="88" t="s">
        <v>228</v>
      </c>
      <c r="M1471" s="23">
        <v>2400</v>
      </c>
      <c r="N1471" s="11" t="s">
        <v>14</v>
      </c>
      <c r="O1471" s="52" t="s">
        <v>13</v>
      </c>
      <c r="P1471" s="12">
        <v>0</v>
      </c>
      <c r="Q1471" s="59"/>
      <c r="R1471" s="59"/>
      <c r="T1471" s="8">
        <f t="shared" si="85"/>
        <v>1</v>
      </c>
      <c r="U1471" s="17">
        <f t="shared" si="86"/>
        <v>0</v>
      </c>
      <c r="V1471" s="17"/>
      <c r="W1471" s="19" t="str">
        <f t="shared" si="87"/>
        <v>C0002062</v>
      </c>
      <c r="X1471" s="8">
        <f>_xlfn.COUNTIFS($L$2:$L50685,W1471)</f>
        <v>1</v>
      </c>
    </row>
    <row r="1472" spans="10:24" ht="13.5">
      <c r="J1472" s="74">
        <v>2014</v>
      </c>
      <c r="K1472" s="80" t="s">
        <v>6</v>
      </c>
      <c r="L1472" s="88" t="s">
        <v>229</v>
      </c>
      <c r="M1472" s="23">
        <v>3000</v>
      </c>
      <c r="N1472" s="11" t="s">
        <v>14</v>
      </c>
      <c r="O1472" s="52" t="s">
        <v>13</v>
      </c>
      <c r="P1472" s="12">
        <v>0</v>
      </c>
      <c r="Q1472" s="59"/>
      <c r="R1472" s="59"/>
      <c r="T1472" s="8">
        <f t="shared" si="85"/>
        <v>1</v>
      </c>
      <c r="U1472" s="17">
        <f t="shared" si="86"/>
        <v>0</v>
      </c>
      <c r="V1472" s="17"/>
      <c r="W1472" s="19" t="str">
        <f t="shared" si="87"/>
        <v>C0002088</v>
      </c>
      <c r="X1472" s="8">
        <f>_xlfn.COUNTIFS($L$2:$L50686,W1472)</f>
        <v>1</v>
      </c>
    </row>
    <row r="1473" spans="10:24" ht="13.5">
      <c r="J1473" s="74">
        <v>2014</v>
      </c>
      <c r="K1473" s="80" t="s">
        <v>6</v>
      </c>
      <c r="L1473" s="88" t="s">
        <v>230</v>
      </c>
      <c r="M1473" s="23">
        <v>3000</v>
      </c>
      <c r="N1473" s="11" t="s">
        <v>14</v>
      </c>
      <c r="O1473" s="52" t="s">
        <v>13</v>
      </c>
      <c r="P1473" s="12">
        <v>0</v>
      </c>
      <c r="Q1473" s="59"/>
      <c r="R1473" s="59"/>
      <c r="T1473" s="8">
        <f t="shared" si="85"/>
        <v>1</v>
      </c>
      <c r="U1473" s="17">
        <f t="shared" si="86"/>
        <v>0</v>
      </c>
      <c r="V1473" s="17"/>
      <c r="W1473" s="19" t="str">
        <f t="shared" si="87"/>
        <v>C0002114</v>
      </c>
      <c r="X1473" s="8">
        <f>_xlfn.COUNTIFS($L$2:$L50687,W1473)</f>
        <v>1</v>
      </c>
    </row>
    <row r="1474" spans="10:24" ht="13.5">
      <c r="J1474" s="74">
        <v>2014</v>
      </c>
      <c r="K1474" s="80" t="s">
        <v>6</v>
      </c>
      <c r="L1474" s="88" t="s">
        <v>234</v>
      </c>
      <c r="M1474" s="23">
        <v>3000</v>
      </c>
      <c r="N1474" s="11" t="s">
        <v>14</v>
      </c>
      <c r="O1474" s="52" t="s">
        <v>13</v>
      </c>
      <c r="P1474" s="12">
        <v>0</v>
      </c>
      <c r="Q1474" s="59"/>
      <c r="R1474" s="59"/>
      <c r="T1474" s="8">
        <f aca="true" t="shared" si="88" ref="T1474:T1537">IF(L1474="",0,1)</f>
        <v>1</v>
      </c>
      <c r="U1474" s="17">
        <f t="shared" si="86"/>
        <v>0</v>
      </c>
      <c r="V1474" s="17"/>
      <c r="W1474" s="19" t="str">
        <f t="shared" si="87"/>
        <v>C0002175</v>
      </c>
      <c r="X1474" s="8">
        <f>_xlfn.COUNTIFS($L$2:$L50688,W1474)</f>
        <v>1</v>
      </c>
    </row>
    <row r="1475" spans="10:24" ht="13.5">
      <c r="J1475" s="74">
        <v>2014</v>
      </c>
      <c r="K1475" s="80" t="s">
        <v>6</v>
      </c>
      <c r="L1475" s="88" t="s">
        <v>231</v>
      </c>
      <c r="M1475" s="23">
        <v>1700</v>
      </c>
      <c r="N1475" s="11" t="s">
        <v>14</v>
      </c>
      <c r="O1475" s="52" t="s">
        <v>13</v>
      </c>
      <c r="P1475" s="12">
        <v>0</v>
      </c>
      <c r="Q1475" s="59"/>
      <c r="R1475" s="59"/>
      <c r="T1475" s="8">
        <f t="shared" si="88"/>
        <v>1</v>
      </c>
      <c r="U1475" s="17">
        <f aca="true" t="shared" si="89" ref="U1475:U1538">IF(O1475="NO",0,1)</f>
        <v>0</v>
      </c>
      <c r="V1475" s="17"/>
      <c r="W1475" s="19" t="str">
        <f t="shared" si="87"/>
        <v>C0002180</v>
      </c>
      <c r="X1475" s="8">
        <f>_xlfn.COUNTIFS($L$2:$L50689,W1475)</f>
        <v>1</v>
      </c>
    </row>
    <row r="1476" spans="10:24" ht="13.5">
      <c r="J1476" s="74">
        <v>2014</v>
      </c>
      <c r="K1476" s="80" t="s">
        <v>6</v>
      </c>
      <c r="L1476" s="88" t="s">
        <v>233</v>
      </c>
      <c r="M1476" s="23">
        <v>3500</v>
      </c>
      <c r="N1476" s="11" t="s">
        <v>14</v>
      </c>
      <c r="O1476" s="52" t="s">
        <v>13</v>
      </c>
      <c r="P1476" s="12">
        <v>0</v>
      </c>
      <c r="Q1476" s="59"/>
      <c r="R1476" s="59"/>
      <c r="T1476" s="8">
        <f t="shared" si="88"/>
        <v>1</v>
      </c>
      <c r="U1476" s="17">
        <f t="shared" si="89"/>
        <v>0</v>
      </c>
      <c r="V1476" s="17"/>
      <c r="W1476" s="19" t="str">
        <f t="shared" si="87"/>
        <v>C0002183</v>
      </c>
      <c r="X1476" s="8">
        <f>_xlfn.COUNTIFS($L$2:$L50690,W1476)</f>
        <v>1</v>
      </c>
    </row>
    <row r="1477" spans="10:24" ht="13.5">
      <c r="J1477" s="74">
        <v>2014</v>
      </c>
      <c r="K1477" s="80" t="s">
        <v>6</v>
      </c>
      <c r="L1477" s="88" t="s">
        <v>232</v>
      </c>
      <c r="M1477" s="23">
        <v>2500</v>
      </c>
      <c r="N1477" s="11" t="s">
        <v>14</v>
      </c>
      <c r="O1477" s="52" t="s">
        <v>13</v>
      </c>
      <c r="P1477" s="12">
        <v>0</v>
      </c>
      <c r="Q1477" s="59"/>
      <c r="R1477" s="59"/>
      <c r="T1477" s="8">
        <f t="shared" si="88"/>
        <v>1</v>
      </c>
      <c r="U1477" s="17">
        <f t="shared" si="89"/>
        <v>0</v>
      </c>
      <c r="V1477" s="17"/>
      <c r="W1477" s="19" t="str">
        <f t="shared" si="87"/>
        <v>C0002196</v>
      </c>
      <c r="X1477" s="8">
        <f>_xlfn.COUNTIFS($L$2:$L50691,W1477)</f>
        <v>1</v>
      </c>
    </row>
    <row r="1478" spans="10:24" ht="13.5">
      <c r="J1478" s="74">
        <v>2014</v>
      </c>
      <c r="K1478" s="80" t="s">
        <v>6</v>
      </c>
      <c r="L1478" s="88" t="s">
        <v>388</v>
      </c>
      <c r="M1478" s="23">
        <v>2050</v>
      </c>
      <c r="N1478" s="11" t="s">
        <v>14</v>
      </c>
      <c r="O1478" s="52" t="s">
        <v>13</v>
      </c>
      <c r="P1478" s="12">
        <v>0</v>
      </c>
      <c r="Q1478" s="59"/>
      <c r="R1478" s="59"/>
      <c r="T1478" s="8">
        <f t="shared" si="88"/>
        <v>1</v>
      </c>
      <c r="U1478" s="17">
        <f t="shared" si="89"/>
        <v>0</v>
      </c>
      <c r="V1478" s="17"/>
      <c r="W1478" s="19" t="str">
        <f t="shared" si="87"/>
        <v>C0002222</v>
      </c>
      <c r="X1478" s="8">
        <f>_xlfn.COUNTIFS($L$2:$L50692,W1478)</f>
        <v>1</v>
      </c>
    </row>
    <row r="1479" spans="10:24" ht="13.5">
      <c r="J1479" s="74">
        <v>2014</v>
      </c>
      <c r="K1479" s="80" t="s">
        <v>6</v>
      </c>
      <c r="L1479" s="88" t="s">
        <v>235</v>
      </c>
      <c r="M1479" s="23">
        <v>2000</v>
      </c>
      <c r="N1479" s="11" t="s">
        <v>14</v>
      </c>
      <c r="O1479" s="52" t="s">
        <v>13</v>
      </c>
      <c r="P1479" s="12">
        <v>0</v>
      </c>
      <c r="Q1479" s="59"/>
      <c r="R1479" s="59"/>
      <c r="T1479" s="8">
        <f t="shared" si="88"/>
        <v>1</v>
      </c>
      <c r="U1479" s="17">
        <f t="shared" si="89"/>
        <v>0</v>
      </c>
      <c r="V1479" s="17"/>
      <c r="W1479" s="19" t="str">
        <f t="shared" si="87"/>
        <v>C0002254</v>
      </c>
      <c r="X1479" s="8">
        <f>_xlfn.COUNTIFS($L$2:$L50693,W1479)</f>
        <v>1</v>
      </c>
    </row>
    <row r="1480" spans="10:24" ht="13.5">
      <c r="J1480" s="74">
        <v>2014</v>
      </c>
      <c r="K1480" s="80" t="s">
        <v>6</v>
      </c>
      <c r="L1480" s="88" t="s">
        <v>29</v>
      </c>
      <c r="M1480" s="23">
        <v>5000</v>
      </c>
      <c r="N1480" s="11" t="s">
        <v>14</v>
      </c>
      <c r="O1480" s="52" t="s">
        <v>13</v>
      </c>
      <c r="P1480" s="12">
        <v>0</v>
      </c>
      <c r="Q1480" s="59"/>
      <c r="R1480" s="59"/>
      <c r="T1480" s="8">
        <f t="shared" si="88"/>
        <v>1</v>
      </c>
      <c r="U1480" s="17">
        <f t="shared" si="89"/>
        <v>0</v>
      </c>
      <c r="V1480" s="17"/>
      <c r="W1480" s="19" t="str">
        <f t="shared" si="87"/>
        <v>C000228</v>
      </c>
      <c r="X1480" s="8">
        <f>_xlfn.COUNTIFS($L$2:$L50694,W1480)</f>
        <v>1</v>
      </c>
    </row>
    <row r="1481" spans="10:24" ht="13.5">
      <c r="J1481" s="74">
        <v>2014</v>
      </c>
      <c r="K1481" s="80" t="s">
        <v>6</v>
      </c>
      <c r="L1481" s="88" t="s">
        <v>245</v>
      </c>
      <c r="M1481" s="23">
        <v>4000</v>
      </c>
      <c r="N1481" s="11" t="s">
        <v>14</v>
      </c>
      <c r="O1481" s="52" t="s">
        <v>13</v>
      </c>
      <c r="P1481" s="12">
        <v>0</v>
      </c>
      <c r="Q1481" s="59"/>
      <c r="R1481" s="59"/>
      <c r="T1481" s="8">
        <f t="shared" si="88"/>
        <v>1</v>
      </c>
      <c r="U1481" s="17">
        <f t="shared" si="89"/>
        <v>0</v>
      </c>
      <c r="V1481" s="17"/>
      <c r="W1481" s="19" t="str">
        <f t="shared" si="87"/>
        <v>C0002307</v>
      </c>
      <c r="X1481" s="8">
        <f>_xlfn.COUNTIFS($L$2:$L50695,W1481)</f>
        <v>1</v>
      </c>
    </row>
    <row r="1482" spans="10:24" ht="13.5">
      <c r="J1482" s="74">
        <v>2014</v>
      </c>
      <c r="K1482" s="80" t="s">
        <v>6</v>
      </c>
      <c r="L1482" s="88" t="s">
        <v>387</v>
      </c>
      <c r="M1482" s="23">
        <v>2500</v>
      </c>
      <c r="N1482" s="11" t="s">
        <v>14</v>
      </c>
      <c r="O1482" s="52" t="s">
        <v>13</v>
      </c>
      <c r="P1482" s="12">
        <v>0</v>
      </c>
      <c r="Q1482" s="59"/>
      <c r="R1482" s="59"/>
      <c r="T1482" s="8">
        <f t="shared" si="88"/>
        <v>1</v>
      </c>
      <c r="U1482" s="17">
        <f t="shared" si="89"/>
        <v>0</v>
      </c>
      <c r="V1482" s="17"/>
      <c r="W1482" s="19" t="str">
        <f t="shared" si="87"/>
        <v>C0002308</v>
      </c>
      <c r="X1482" s="8">
        <f>_xlfn.COUNTIFS($L$2:$L50696,W1482)</f>
        <v>1</v>
      </c>
    </row>
    <row r="1483" spans="10:24" ht="13.5">
      <c r="J1483" s="74">
        <v>2014</v>
      </c>
      <c r="K1483" s="80" t="s">
        <v>6</v>
      </c>
      <c r="L1483" s="88" t="s">
        <v>37</v>
      </c>
      <c r="M1483" s="23">
        <v>1900</v>
      </c>
      <c r="N1483" s="11" t="s">
        <v>14</v>
      </c>
      <c r="O1483" s="52" t="s">
        <v>119</v>
      </c>
      <c r="P1483" s="12">
        <v>3</v>
      </c>
      <c r="Q1483" s="59"/>
      <c r="R1483" s="59"/>
      <c r="T1483" s="8">
        <f t="shared" si="88"/>
        <v>1</v>
      </c>
      <c r="U1483" s="17">
        <f t="shared" si="89"/>
        <v>1</v>
      </c>
      <c r="V1483" s="17"/>
      <c r="W1483" s="19" t="str">
        <f t="shared" si="87"/>
        <v>C000233</v>
      </c>
      <c r="X1483" s="8">
        <f>_xlfn.COUNTIFS($L$2:$L50697,W1483)</f>
        <v>1</v>
      </c>
    </row>
    <row r="1484" spans="10:24" ht="13.5">
      <c r="J1484" s="74">
        <v>2014</v>
      </c>
      <c r="K1484" s="80" t="s">
        <v>6</v>
      </c>
      <c r="L1484" s="88" t="s">
        <v>239</v>
      </c>
      <c r="M1484" s="23">
        <v>1100</v>
      </c>
      <c r="N1484" s="11" t="s">
        <v>14</v>
      </c>
      <c r="O1484" s="52" t="s">
        <v>13</v>
      </c>
      <c r="P1484" s="12">
        <v>0</v>
      </c>
      <c r="Q1484" s="59"/>
      <c r="R1484" s="59"/>
      <c r="T1484" s="8">
        <f t="shared" si="88"/>
        <v>1</v>
      </c>
      <c r="U1484" s="17">
        <f t="shared" si="89"/>
        <v>0</v>
      </c>
      <c r="V1484" s="17"/>
      <c r="W1484" s="19" t="str">
        <f t="shared" si="87"/>
        <v>C0002360</v>
      </c>
      <c r="X1484" s="8">
        <f>_xlfn.COUNTIFS($L$2:$L50698,W1484)</f>
        <v>1</v>
      </c>
    </row>
    <row r="1485" spans="10:24" ht="13.5">
      <c r="J1485" s="74">
        <v>2014</v>
      </c>
      <c r="K1485" s="80" t="s">
        <v>6</v>
      </c>
      <c r="L1485" s="88" t="s">
        <v>238</v>
      </c>
      <c r="M1485" s="23">
        <v>2000</v>
      </c>
      <c r="N1485" s="11" t="s">
        <v>14</v>
      </c>
      <c r="O1485" s="52" t="s">
        <v>13</v>
      </c>
      <c r="P1485" s="12">
        <v>0</v>
      </c>
      <c r="Q1485" s="59"/>
      <c r="R1485" s="59"/>
      <c r="T1485" s="8">
        <f t="shared" si="88"/>
        <v>1</v>
      </c>
      <c r="U1485" s="17">
        <f t="shared" si="89"/>
        <v>0</v>
      </c>
      <c r="V1485" s="17"/>
      <c r="W1485" s="19" t="str">
        <f t="shared" si="87"/>
        <v>C0002365</v>
      </c>
      <c r="X1485" s="8">
        <f>_xlfn.COUNTIFS($L$2:$L50699,W1485)</f>
        <v>1</v>
      </c>
    </row>
    <row r="1486" spans="10:24" ht="13.5">
      <c r="J1486" s="74">
        <v>2014</v>
      </c>
      <c r="K1486" s="80" t="s">
        <v>6</v>
      </c>
      <c r="L1486" s="88" t="s">
        <v>237</v>
      </c>
      <c r="M1486" s="23">
        <v>1800</v>
      </c>
      <c r="N1486" s="11" t="s">
        <v>14</v>
      </c>
      <c r="O1486" s="52" t="s">
        <v>13</v>
      </c>
      <c r="P1486" s="12">
        <v>0</v>
      </c>
      <c r="Q1486" s="59"/>
      <c r="R1486" s="59"/>
      <c r="T1486" s="8">
        <f t="shared" si="88"/>
        <v>1</v>
      </c>
      <c r="U1486" s="17">
        <f t="shared" si="89"/>
        <v>0</v>
      </c>
      <c r="V1486" s="17"/>
      <c r="W1486" s="19" t="str">
        <f t="shared" si="87"/>
        <v>C0002369</v>
      </c>
      <c r="X1486" s="8">
        <f>_xlfn.COUNTIFS($L$2:$L50700,W1486)</f>
        <v>1</v>
      </c>
    </row>
    <row r="1487" spans="10:24" ht="13.5">
      <c r="J1487" s="74">
        <v>2014</v>
      </c>
      <c r="K1487" s="80" t="s">
        <v>6</v>
      </c>
      <c r="L1487" s="88" t="s">
        <v>243</v>
      </c>
      <c r="M1487" s="23">
        <v>3000</v>
      </c>
      <c r="N1487" s="11" t="s">
        <v>14</v>
      </c>
      <c r="O1487" s="52" t="s">
        <v>13</v>
      </c>
      <c r="P1487" s="12">
        <v>0</v>
      </c>
      <c r="Q1487" s="59"/>
      <c r="R1487" s="59"/>
      <c r="T1487" s="8">
        <f t="shared" si="88"/>
        <v>1</v>
      </c>
      <c r="U1487" s="17">
        <f t="shared" si="89"/>
        <v>0</v>
      </c>
      <c r="V1487" s="17"/>
      <c r="W1487" s="19" t="str">
        <f t="shared" si="87"/>
        <v>C0002388</v>
      </c>
      <c r="X1487" s="8">
        <f>_xlfn.COUNTIFS($L$2:$L50701,W1487)</f>
        <v>1</v>
      </c>
    </row>
    <row r="1488" spans="10:24" ht="13.5">
      <c r="J1488" s="74">
        <v>2014</v>
      </c>
      <c r="K1488" s="80" t="s">
        <v>6</v>
      </c>
      <c r="L1488" s="88" t="s">
        <v>407</v>
      </c>
      <c r="M1488" s="23">
        <v>1000</v>
      </c>
      <c r="N1488" s="11" t="s">
        <v>14</v>
      </c>
      <c r="O1488" s="52" t="s">
        <v>13</v>
      </c>
      <c r="P1488" s="12">
        <v>0</v>
      </c>
      <c r="Q1488" s="59"/>
      <c r="R1488" s="59"/>
      <c r="T1488" s="8">
        <f t="shared" si="88"/>
        <v>1</v>
      </c>
      <c r="U1488" s="17">
        <f t="shared" si="89"/>
        <v>0</v>
      </c>
      <c r="V1488" s="17"/>
      <c r="W1488" s="19" t="str">
        <f t="shared" si="87"/>
        <v>C0002414</v>
      </c>
      <c r="X1488" s="8">
        <f>_xlfn.COUNTIFS($L$2:$L50702,W1488)</f>
        <v>1</v>
      </c>
    </row>
    <row r="1489" spans="10:24" ht="13.5">
      <c r="J1489" s="74">
        <v>2014</v>
      </c>
      <c r="K1489" s="80" t="s">
        <v>6</v>
      </c>
      <c r="L1489" s="88" t="s">
        <v>242</v>
      </c>
      <c r="M1489" s="23">
        <v>3000</v>
      </c>
      <c r="N1489" s="11" t="s">
        <v>14</v>
      </c>
      <c r="O1489" s="52" t="s">
        <v>13</v>
      </c>
      <c r="P1489" s="12">
        <v>0</v>
      </c>
      <c r="Q1489" s="59"/>
      <c r="R1489" s="59"/>
      <c r="T1489" s="8">
        <f t="shared" si="88"/>
        <v>1</v>
      </c>
      <c r="U1489" s="17">
        <f t="shared" si="89"/>
        <v>0</v>
      </c>
      <c r="V1489" s="17"/>
      <c r="W1489" s="19" t="str">
        <f t="shared" si="87"/>
        <v>C0002498</v>
      </c>
      <c r="X1489" s="8">
        <f>_xlfn.COUNTIFS($L$2:$L50703,W1489)</f>
        <v>1</v>
      </c>
    </row>
    <row r="1490" spans="10:24" ht="13.5">
      <c r="J1490" s="74">
        <v>2014</v>
      </c>
      <c r="K1490" s="80" t="s">
        <v>6</v>
      </c>
      <c r="L1490" s="88" t="s">
        <v>240</v>
      </c>
      <c r="M1490" s="23">
        <v>1000</v>
      </c>
      <c r="N1490" s="11" t="s">
        <v>14</v>
      </c>
      <c r="O1490" s="52" t="s">
        <v>13</v>
      </c>
      <c r="P1490" s="12">
        <v>0</v>
      </c>
      <c r="Q1490" s="59"/>
      <c r="R1490" s="59"/>
      <c r="T1490" s="8">
        <f t="shared" si="88"/>
        <v>1</v>
      </c>
      <c r="U1490" s="17">
        <f t="shared" si="89"/>
        <v>0</v>
      </c>
      <c r="V1490" s="17"/>
      <c r="W1490" s="19" t="str">
        <f t="shared" si="87"/>
        <v>C0002516</v>
      </c>
      <c r="X1490" s="8">
        <f>_xlfn.COUNTIFS($L$2:$L50704,W1490)</f>
        <v>1</v>
      </c>
    </row>
    <row r="1491" spans="10:24" ht="13.5">
      <c r="J1491" s="74">
        <v>2014</v>
      </c>
      <c r="K1491" s="80" t="s">
        <v>6</v>
      </c>
      <c r="L1491" s="88" t="s">
        <v>244</v>
      </c>
      <c r="M1491" s="23">
        <v>3000</v>
      </c>
      <c r="N1491" s="11" t="s">
        <v>14</v>
      </c>
      <c r="O1491" s="52" t="s">
        <v>13</v>
      </c>
      <c r="P1491" s="12">
        <v>0</v>
      </c>
      <c r="Q1491" s="59"/>
      <c r="R1491" s="59"/>
      <c r="T1491" s="8">
        <f t="shared" si="88"/>
        <v>1</v>
      </c>
      <c r="U1491" s="17">
        <f t="shared" si="89"/>
        <v>0</v>
      </c>
      <c r="V1491" s="17"/>
      <c r="W1491" s="19" t="str">
        <f t="shared" si="87"/>
        <v>C0002551</v>
      </c>
      <c r="X1491" s="8">
        <f>_xlfn.COUNTIFS($L$2:$L50705,W1491)</f>
        <v>1</v>
      </c>
    </row>
    <row r="1492" spans="10:24" ht="13.5">
      <c r="J1492" s="74">
        <v>2014</v>
      </c>
      <c r="K1492" s="80" t="s">
        <v>6</v>
      </c>
      <c r="L1492" s="88" t="s">
        <v>241</v>
      </c>
      <c r="M1492" s="23">
        <v>1000</v>
      </c>
      <c r="N1492" s="11" t="s">
        <v>14</v>
      </c>
      <c r="O1492" s="52" t="s">
        <v>13</v>
      </c>
      <c r="P1492" s="12">
        <v>0</v>
      </c>
      <c r="Q1492" s="59"/>
      <c r="R1492" s="59"/>
      <c r="T1492" s="8">
        <f t="shared" si="88"/>
        <v>1</v>
      </c>
      <c r="U1492" s="17">
        <f t="shared" si="89"/>
        <v>0</v>
      </c>
      <c r="V1492" s="17"/>
      <c r="W1492" s="19" t="str">
        <f t="shared" si="87"/>
        <v>C0002565</v>
      </c>
      <c r="X1492" s="8">
        <f>_xlfn.COUNTIFS($L$2:$L50706,W1492)</f>
        <v>1</v>
      </c>
    </row>
    <row r="1493" spans="10:24" ht="13.5">
      <c r="J1493" s="74">
        <v>2014</v>
      </c>
      <c r="K1493" s="80" t="s">
        <v>6</v>
      </c>
      <c r="L1493" s="88" t="s">
        <v>391</v>
      </c>
      <c r="M1493" s="23">
        <v>1800</v>
      </c>
      <c r="N1493" s="11" t="s">
        <v>14</v>
      </c>
      <c r="O1493" s="52" t="s">
        <v>13</v>
      </c>
      <c r="P1493" s="12">
        <v>0</v>
      </c>
      <c r="Q1493" s="59"/>
      <c r="R1493" s="59"/>
      <c r="T1493" s="8">
        <f t="shared" si="88"/>
        <v>1</v>
      </c>
      <c r="U1493" s="17">
        <f t="shared" si="89"/>
        <v>0</v>
      </c>
      <c r="V1493" s="17"/>
      <c r="W1493" s="19" t="str">
        <f aca="true" t="shared" si="90" ref="W1493:W1556">L1493</f>
        <v>C0002582</v>
      </c>
      <c r="X1493" s="8">
        <f>_xlfn.COUNTIFS($L$2:$L50707,W1493)</f>
        <v>1</v>
      </c>
    </row>
    <row r="1494" spans="10:24" ht="13.5">
      <c r="J1494" s="74">
        <v>2014</v>
      </c>
      <c r="K1494" s="80" t="s">
        <v>6</v>
      </c>
      <c r="L1494" s="88" t="s">
        <v>389</v>
      </c>
      <c r="M1494" s="23">
        <v>2100</v>
      </c>
      <c r="N1494" s="11" t="s">
        <v>14</v>
      </c>
      <c r="O1494" s="52" t="s">
        <v>13</v>
      </c>
      <c r="P1494" s="12">
        <v>0</v>
      </c>
      <c r="Q1494" s="59"/>
      <c r="R1494" s="59"/>
      <c r="T1494" s="8">
        <f t="shared" si="88"/>
        <v>1</v>
      </c>
      <c r="U1494" s="17">
        <f t="shared" si="89"/>
        <v>0</v>
      </c>
      <c r="V1494" s="17"/>
      <c r="W1494" s="19" t="str">
        <f t="shared" si="90"/>
        <v>C0002585</v>
      </c>
      <c r="X1494" s="8">
        <f>_xlfn.COUNTIFS($L$2:$L50708,W1494)</f>
        <v>1</v>
      </c>
    </row>
    <row r="1495" spans="10:24" ht="13.5">
      <c r="J1495" s="74">
        <v>2014</v>
      </c>
      <c r="K1495" s="80" t="s">
        <v>6</v>
      </c>
      <c r="L1495" s="88" t="s">
        <v>372</v>
      </c>
      <c r="M1495" s="23">
        <v>1500</v>
      </c>
      <c r="N1495" s="11" t="s">
        <v>14</v>
      </c>
      <c r="O1495" s="52" t="s">
        <v>13</v>
      </c>
      <c r="P1495" s="12">
        <v>0</v>
      </c>
      <c r="Q1495" s="59"/>
      <c r="R1495" s="59"/>
      <c r="T1495" s="8">
        <f t="shared" si="88"/>
        <v>1</v>
      </c>
      <c r="U1495" s="17">
        <f t="shared" si="89"/>
        <v>0</v>
      </c>
      <c r="V1495" s="17"/>
      <c r="W1495" s="19" t="str">
        <f t="shared" si="90"/>
        <v>C0002601</v>
      </c>
      <c r="X1495" s="8">
        <f>_xlfn.COUNTIFS($L$2:$L50709,W1495)</f>
        <v>1</v>
      </c>
    </row>
    <row r="1496" spans="10:24" ht="13.5">
      <c r="J1496" s="74">
        <v>2014</v>
      </c>
      <c r="K1496" s="80" t="s">
        <v>6</v>
      </c>
      <c r="L1496" s="88" t="s">
        <v>390</v>
      </c>
      <c r="M1496" s="23">
        <v>3000</v>
      </c>
      <c r="N1496" s="11" t="s">
        <v>14</v>
      </c>
      <c r="O1496" s="52" t="s">
        <v>119</v>
      </c>
      <c r="P1496" s="12">
        <v>1</v>
      </c>
      <c r="Q1496" s="59"/>
      <c r="R1496" s="59"/>
      <c r="T1496" s="8">
        <f t="shared" si="88"/>
        <v>1</v>
      </c>
      <c r="U1496" s="17">
        <f t="shared" si="89"/>
        <v>1</v>
      </c>
      <c r="V1496" s="17"/>
      <c r="W1496" s="19" t="str">
        <f t="shared" si="90"/>
        <v>C0002612</v>
      </c>
      <c r="X1496" s="8">
        <f>_xlfn.COUNTIFS($L$2:$L50710,W1496)</f>
        <v>1</v>
      </c>
    </row>
    <row r="1497" spans="10:24" ht="13.5">
      <c r="J1497" s="74">
        <v>2014</v>
      </c>
      <c r="K1497" s="80" t="s">
        <v>6</v>
      </c>
      <c r="L1497" s="88" t="s">
        <v>386</v>
      </c>
      <c r="M1497" s="23">
        <v>1500</v>
      </c>
      <c r="N1497" s="11" t="s">
        <v>14</v>
      </c>
      <c r="O1497" s="52" t="s">
        <v>13</v>
      </c>
      <c r="P1497" s="12">
        <v>0</v>
      </c>
      <c r="Q1497" s="59"/>
      <c r="R1497" s="59"/>
      <c r="T1497" s="8">
        <f t="shared" si="88"/>
        <v>1</v>
      </c>
      <c r="U1497" s="17">
        <f t="shared" si="89"/>
        <v>0</v>
      </c>
      <c r="V1497" s="17"/>
      <c r="W1497" s="19" t="str">
        <f t="shared" si="90"/>
        <v>C0002632</v>
      </c>
      <c r="X1497" s="8">
        <f>_xlfn.COUNTIFS($L$2:$L50711,W1497)</f>
        <v>1</v>
      </c>
    </row>
    <row r="1498" spans="10:24" ht="13.5">
      <c r="J1498" s="74">
        <v>2014</v>
      </c>
      <c r="K1498" s="80" t="s">
        <v>6</v>
      </c>
      <c r="L1498" s="88" t="s">
        <v>410</v>
      </c>
      <c r="M1498" s="23">
        <v>2100</v>
      </c>
      <c r="N1498" s="11" t="s">
        <v>14</v>
      </c>
      <c r="O1498" s="52" t="s">
        <v>13</v>
      </c>
      <c r="P1498" s="12">
        <v>0</v>
      </c>
      <c r="Q1498" s="59"/>
      <c r="R1498" s="59"/>
      <c r="T1498" s="8">
        <f t="shared" si="88"/>
        <v>1</v>
      </c>
      <c r="U1498" s="17">
        <f t="shared" si="89"/>
        <v>0</v>
      </c>
      <c r="V1498" s="17"/>
      <c r="W1498" s="19" t="str">
        <f t="shared" si="90"/>
        <v>C0002643</v>
      </c>
      <c r="X1498" s="8">
        <f>_xlfn.COUNTIFS($L$2:$L50712,W1498)</f>
        <v>1</v>
      </c>
    </row>
    <row r="1499" spans="10:24" ht="13.5">
      <c r="J1499" s="74">
        <v>2014</v>
      </c>
      <c r="K1499" s="80" t="s">
        <v>6</v>
      </c>
      <c r="L1499" s="88" t="s">
        <v>378</v>
      </c>
      <c r="M1499" s="23">
        <v>2700</v>
      </c>
      <c r="N1499" s="11" t="s">
        <v>14</v>
      </c>
      <c r="O1499" s="52" t="s">
        <v>13</v>
      </c>
      <c r="P1499" s="12">
        <v>0</v>
      </c>
      <c r="Q1499" s="59"/>
      <c r="R1499" s="59"/>
      <c r="T1499" s="8">
        <f t="shared" si="88"/>
        <v>1</v>
      </c>
      <c r="U1499" s="17">
        <f t="shared" si="89"/>
        <v>0</v>
      </c>
      <c r="V1499" s="17"/>
      <c r="W1499" s="19" t="str">
        <f t="shared" si="90"/>
        <v>C0002686</v>
      </c>
      <c r="X1499" s="8">
        <f>_xlfn.COUNTIFS($L$2:$L50713,W1499)</f>
        <v>1</v>
      </c>
    </row>
    <row r="1500" spans="10:24" ht="13.5">
      <c r="J1500" s="74">
        <v>2014</v>
      </c>
      <c r="K1500" s="80" t="s">
        <v>6</v>
      </c>
      <c r="L1500" s="88" t="s">
        <v>382</v>
      </c>
      <c r="M1500" s="23">
        <v>2000</v>
      </c>
      <c r="N1500" s="11" t="s">
        <v>14</v>
      </c>
      <c r="O1500" s="52" t="s">
        <v>13</v>
      </c>
      <c r="P1500" s="12">
        <v>0</v>
      </c>
      <c r="Q1500" s="59"/>
      <c r="R1500" s="59"/>
      <c r="T1500" s="8">
        <f t="shared" si="88"/>
        <v>1</v>
      </c>
      <c r="U1500" s="17">
        <f t="shared" si="89"/>
        <v>0</v>
      </c>
      <c r="V1500" s="17"/>
      <c r="W1500" s="19" t="str">
        <f t="shared" si="90"/>
        <v>C0002701</v>
      </c>
      <c r="X1500" s="8">
        <f>_xlfn.COUNTIFS($L$2:$L50714,W1500)</f>
        <v>1</v>
      </c>
    </row>
    <row r="1501" spans="10:24" ht="13.5">
      <c r="J1501" s="74">
        <v>2014</v>
      </c>
      <c r="K1501" s="80" t="s">
        <v>6</v>
      </c>
      <c r="L1501" s="88" t="s">
        <v>383</v>
      </c>
      <c r="M1501" s="23">
        <v>1000</v>
      </c>
      <c r="N1501" s="11" t="s">
        <v>14</v>
      </c>
      <c r="O1501" s="52" t="s">
        <v>13</v>
      </c>
      <c r="P1501" s="12">
        <v>0</v>
      </c>
      <c r="Q1501" s="59"/>
      <c r="R1501" s="59"/>
      <c r="T1501" s="8">
        <f t="shared" si="88"/>
        <v>1</v>
      </c>
      <c r="U1501" s="17">
        <f t="shared" si="89"/>
        <v>0</v>
      </c>
      <c r="V1501" s="17"/>
      <c r="W1501" s="19" t="str">
        <f t="shared" si="90"/>
        <v>C0002735</v>
      </c>
      <c r="X1501" s="8">
        <f>_xlfn.COUNTIFS($L$2:$L50715,W1501)</f>
        <v>1</v>
      </c>
    </row>
    <row r="1502" spans="10:24" ht="13.5">
      <c r="J1502" s="74">
        <v>2014</v>
      </c>
      <c r="K1502" s="80" t="s">
        <v>6</v>
      </c>
      <c r="L1502" s="88" t="s">
        <v>385</v>
      </c>
      <c r="M1502" s="23">
        <v>1000</v>
      </c>
      <c r="N1502" s="11" t="s">
        <v>14</v>
      </c>
      <c r="O1502" s="52" t="s">
        <v>13</v>
      </c>
      <c r="P1502" s="12">
        <v>0</v>
      </c>
      <c r="Q1502" s="59"/>
      <c r="R1502" s="59"/>
      <c r="T1502" s="8">
        <f t="shared" si="88"/>
        <v>1</v>
      </c>
      <c r="U1502" s="17">
        <f t="shared" si="89"/>
        <v>0</v>
      </c>
      <c r="V1502" s="17"/>
      <c r="W1502" s="19" t="str">
        <f t="shared" si="90"/>
        <v>C0002752</v>
      </c>
      <c r="X1502" s="8">
        <f>_xlfn.COUNTIFS($L$2:$L50716,W1502)</f>
        <v>1</v>
      </c>
    </row>
    <row r="1503" spans="10:24" ht="13.5">
      <c r="J1503" s="74">
        <v>2014</v>
      </c>
      <c r="K1503" s="80" t="s">
        <v>6</v>
      </c>
      <c r="L1503" s="88" t="s">
        <v>376</v>
      </c>
      <c r="M1503" s="23">
        <v>3000</v>
      </c>
      <c r="N1503" s="11" t="s">
        <v>14</v>
      </c>
      <c r="O1503" s="52" t="s">
        <v>13</v>
      </c>
      <c r="P1503" s="12">
        <v>0</v>
      </c>
      <c r="Q1503" s="59"/>
      <c r="R1503" s="59"/>
      <c r="T1503" s="8">
        <f t="shared" si="88"/>
        <v>1</v>
      </c>
      <c r="U1503" s="17">
        <f t="shared" si="89"/>
        <v>0</v>
      </c>
      <c r="V1503" s="17"/>
      <c r="W1503" s="19" t="str">
        <f t="shared" si="90"/>
        <v>C0002820</v>
      </c>
      <c r="X1503" s="8">
        <f>_xlfn.COUNTIFS($L$2:$L50717,W1503)</f>
        <v>1</v>
      </c>
    </row>
    <row r="1504" spans="10:24" ht="13.5">
      <c r="J1504" s="74">
        <v>2014</v>
      </c>
      <c r="K1504" s="80" t="s">
        <v>6</v>
      </c>
      <c r="L1504" s="88" t="s">
        <v>380</v>
      </c>
      <c r="M1504" s="23">
        <v>1500</v>
      </c>
      <c r="N1504" s="11" t="s">
        <v>14</v>
      </c>
      <c r="O1504" s="52" t="s">
        <v>13</v>
      </c>
      <c r="P1504" s="12">
        <v>0</v>
      </c>
      <c r="Q1504" s="59"/>
      <c r="R1504" s="59"/>
      <c r="T1504" s="8">
        <f t="shared" si="88"/>
        <v>1</v>
      </c>
      <c r="U1504" s="17">
        <f t="shared" si="89"/>
        <v>0</v>
      </c>
      <c r="V1504" s="17"/>
      <c r="W1504" s="19" t="str">
        <f t="shared" si="90"/>
        <v>C0002822</v>
      </c>
      <c r="X1504" s="8">
        <f>_xlfn.COUNTIFS($L$2:$L50718,W1504)</f>
        <v>1</v>
      </c>
    </row>
    <row r="1505" spans="10:24" ht="13.5">
      <c r="J1505" s="74">
        <v>2014</v>
      </c>
      <c r="K1505" s="80" t="s">
        <v>6</v>
      </c>
      <c r="L1505" s="88" t="s">
        <v>377</v>
      </c>
      <c r="M1505" s="23">
        <v>1000</v>
      </c>
      <c r="N1505" s="11" t="s">
        <v>14</v>
      </c>
      <c r="O1505" s="52" t="s">
        <v>13</v>
      </c>
      <c r="P1505" s="12">
        <v>0</v>
      </c>
      <c r="Q1505" s="59"/>
      <c r="R1505" s="59"/>
      <c r="T1505" s="8">
        <f t="shared" si="88"/>
        <v>1</v>
      </c>
      <c r="U1505" s="17">
        <f t="shared" si="89"/>
        <v>0</v>
      </c>
      <c r="V1505" s="17"/>
      <c r="W1505" s="19" t="str">
        <f t="shared" si="90"/>
        <v>C0002851</v>
      </c>
      <c r="X1505" s="8">
        <f>_xlfn.COUNTIFS($L$2:$L50719,W1505)</f>
        <v>1</v>
      </c>
    </row>
    <row r="1506" spans="10:24" ht="13.5">
      <c r="J1506" s="74">
        <v>2014</v>
      </c>
      <c r="K1506" s="80" t="s">
        <v>6</v>
      </c>
      <c r="L1506" s="88" t="s">
        <v>375</v>
      </c>
      <c r="M1506" s="23">
        <v>3000</v>
      </c>
      <c r="N1506" s="11" t="s">
        <v>14</v>
      </c>
      <c r="O1506" s="52" t="s">
        <v>13</v>
      </c>
      <c r="P1506" s="12">
        <v>0</v>
      </c>
      <c r="Q1506" s="59"/>
      <c r="R1506" s="59"/>
      <c r="T1506" s="8">
        <f t="shared" si="88"/>
        <v>1</v>
      </c>
      <c r="U1506" s="17">
        <f t="shared" si="89"/>
        <v>0</v>
      </c>
      <c r="V1506" s="17"/>
      <c r="W1506" s="19" t="str">
        <f t="shared" si="90"/>
        <v>C0002869</v>
      </c>
      <c r="X1506" s="8">
        <f>_xlfn.COUNTIFS($L$2:$L50720,W1506)</f>
        <v>1</v>
      </c>
    </row>
    <row r="1507" spans="10:24" ht="13.5">
      <c r="J1507" s="74">
        <v>2014</v>
      </c>
      <c r="K1507" s="80" t="s">
        <v>6</v>
      </c>
      <c r="L1507" s="88" t="s">
        <v>381</v>
      </c>
      <c r="M1507" s="23">
        <v>3000</v>
      </c>
      <c r="N1507" s="11" t="s">
        <v>14</v>
      </c>
      <c r="O1507" s="52" t="s">
        <v>13</v>
      </c>
      <c r="P1507" s="12">
        <v>0</v>
      </c>
      <c r="Q1507" s="59"/>
      <c r="R1507" s="59"/>
      <c r="T1507" s="8">
        <f t="shared" si="88"/>
        <v>1</v>
      </c>
      <c r="U1507" s="17">
        <f t="shared" si="89"/>
        <v>0</v>
      </c>
      <c r="V1507" s="17"/>
      <c r="W1507" s="19" t="str">
        <f t="shared" si="90"/>
        <v>C0002889</v>
      </c>
      <c r="X1507" s="8">
        <f>_xlfn.COUNTIFS($L$2:$L50721,W1507)</f>
        <v>1</v>
      </c>
    </row>
    <row r="1508" spans="10:24" ht="13.5">
      <c r="J1508" s="74">
        <v>2014</v>
      </c>
      <c r="K1508" s="80" t="s">
        <v>6</v>
      </c>
      <c r="L1508" s="88" t="s">
        <v>408</v>
      </c>
      <c r="M1508" s="23">
        <v>1500</v>
      </c>
      <c r="N1508" s="11" t="s">
        <v>14</v>
      </c>
      <c r="O1508" s="52" t="s">
        <v>13</v>
      </c>
      <c r="P1508" s="12">
        <v>0</v>
      </c>
      <c r="Q1508" s="59"/>
      <c r="R1508" s="59"/>
      <c r="T1508" s="8">
        <f t="shared" si="88"/>
        <v>1</v>
      </c>
      <c r="U1508" s="17">
        <f t="shared" si="89"/>
        <v>0</v>
      </c>
      <c r="V1508" s="17"/>
      <c r="W1508" s="19" t="str">
        <f t="shared" si="90"/>
        <v>C0002936</v>
      </c>
      <c r="X1508" s="8">
        <f>_xlfn.COUNTIFS($L$2:$L50722,W1508)</f>
        <v>1</v>
      </c>
    </row>
    <row r="1509" spans="10:24" ht="13.5">
      <c r="J1509" s="74">
        <v>2014</v>
      </c>
      <c r="K1509" s="80" t="s">
        <v>6</v>
      </c>
      <c r="L1509" s="88" t="s">
        <v>379</v>
      </c>
      <c r="M1509" s="23">
        <v>1000</v>
      </c>
      <c r="N1509" s="11" t="s">
        <v>14</v>
      </c>
      <c r="O1509" s="52" t="s">
        <v>13</v>
      </c>
      <c r="P1509" s="12">
        <v>0</v>
      </c>
      <c r="Q1509" s="59"/>
      <c r="R1509" s="59"/>
      <c r="T1509" s="8">
        <f t="shared" si="88"/>
        <v>1</v>
      </c>
      <c r="U1509" s="17">
        <f t="shared" si="89"/>
        <v>0</v>
      </c>
      <c r="V1509" s="17"/>
      <c r="W1509" s="19" t="str">
        <f t="shared" si="90"/>
        <v>C0002937</v>
      </c>
      <c r="X1509" s="8">
        <f>_xlfn.COUNTIFS($L$2:$L50723,W1509)</f>
        <v>1</v>
      </c>
    </row>
    <row r="1510" spans="10:24" ht="13.5">
      <c r="J1510" s="74">
        <v>2014</v>
      </c>
      <c r="K1510" s="80" t="s">
        <v>6</v>
      </c>
      <c r="L1510" s="88" t="s">
        <v>374</v>
      </c>
      <c r="M1510" s="23">
        <v>1800</v>
      </c>
      <c r="N1510" s="11" t="s">
        <v>14</v>
      </c>
      <c r="O1510" s="52" t="s">
        <v>13</v>
      </c>
      <c r="P1510" s="12">
        <v>0</v>
      </c>
      <c r="Q1510" s="59"/>
      <c r="R1510" s="59"/>
      <c r="T1510" s="8">
        <f t="shared" si="88"/>
        <v>1</v>
      </c>
      <c r="U1510" s="17">
        <f t="shared" si="89"/>
        <v>0</v>
      </c>
      <c r="V1510" s="17"/>
      <c r="W1510" s="19" t="str">
        <f t="shared" si="90"/>
        <v>C0002970</v>
      </c>
      <c r="X1510" s="8">
        <f>_xlfn.COUNTIFS($L$2:$L50724,W1510)</f>
        <v>1</v>
      </c>
    </row>
    <row r="1511" spans="10:24" ht="13.5">
      <c r="J1511" s="74">
        <v>2014</v>
      </c>
      <c r="K1511" s="80" t="s">
        <v>6</v>
      </c>
      <c r="L1511" s="88" t="s">
        <v>368</v>
      </c>
      <c r="M1511" s="23">
        <v>3000</v>
      </c>
      <c r="N1511" s="11" t="s">
        <v>14</v>
      </c>
      <c r="O1511" s="52" t="s">
        <v>13</v>
      </c>
      <c r="P1511" s="12">
        <v>0</v>
      </c>
      <c r="Q1511" s="59"/>
      <c r="R1511" s="59"/>
      <c r="T1511" s="8">
        <f t="shared" si="88"/>
        <v>1</v>
      </c>
      <c r="U1511" s="17">
        <f t="shared" si="89"/>
        <v>0</v>
      </c>
      <c r="V1511" s="17"/>
      <c r="W1511" s="19" t="str">
        <f t="shared" si="90"/>
        <v>C0002981</v>
      </c>
      <c r="X1511" s="8">
        <f>_xlfn.COUNTIFS($L$2:$L50725,W1511)</f>
        <v>1</v>
      </c>
    </row>
    <row r="1512" spans="10:24" ht="13.5">
      <c r="J1512" s="74">
        <v>2014</v>
      </c>
      <c r="K1512" s="80" t="s">
        <v>6</v>
      </c>
      <c r="L1512" s="88" t="s">
        <v>32</v>
      </c>
      <c r="M1512" s="23">
        <v>2000</v>
      </c>
      <c r="N1512" s="11" t="s">
        <v>14</v>
      </c>
      <c r="O1512" s="52" t="s">
        <v>13</v>
      </c>
      <c r="P1512" s="12">
        <v>0</v>
      </c>
      <c r="Q1512" s="59"/>
      <c r="R1512" s="59"/>
      <c r="T1512" s="8">
        <f t="shared" si="88"/>
        <v>1</v>
      </c>
      <c r="U1512" s="17">
        <f t="shared" si="89"/>
        <v>0</v>
      </c>
      <c r="V1512" s="17"/>
      <c r="W1512" s="19" t="str">
        <f t="shared" si="90"/>
        <v>C0003</v>
      </c>
      <c r="X1512" s="8">
        <f>_xlfn.COUNTIFS($L$2:$L50726,W1512)</f>
        <v>1</v>
      </c>
    </row>
    <row r="1513" spans="10:24" ht="13.5">
      <c r="J1513" s="74">
        <v>2014</v>
      </c>
      <c r="K1513" s="80" t="s">
        <v>6</v>
      </c>
      <c r="L1513" s="88" t="s">
        <v>373</v>
      </c>
      <c r="M1513" s="23">
        <v>2400</v>
      </c>
      <c r="N1513" s="11" t="s">
        <v>14</v>
      </c>
      <c r="O1513" s="52" t="s">
        <v>13</v>
      </c>
      <c r="P1513" s="12">
        <v>0</v>
      </c>
      <c r="Q1513" s="59"/>
      <c r="R1513" s="59"/>
      <c r="T1513" s="8">
        <f t="shared" si="88"/>
        <v>1</v>
      </c>
      <c r="U1513" s="17">
        <f t="shared" si="89"/>
        <v>0</v>
      </c>
      <c r="V1513" s="17"/>
      <c r="W1513" s="19" t="str">
        <f t="shared" si="90"/>
        <v>C0003027</v>
      </c>
      <c r="X1513" s="8">
        <f>_xlfn.COUNTIFS($L$2:$L50727,W1513)</f>
        <v>1</v>
      </c>
    </row>
    <row r="1514" spans="10:24" ht="13.5">
      <c r="J1514" s="74">
        <v>2014</v>
      </c>
      <c r="K1514" s="80" t="s">
        <v>6</v>
      </c>
      <c r="L1514" s="88" t="s">
        <v>369</v>
      </c>
      <c r="M1514" s="23">
        <v>2500</v>
      </c>
      <c r="N1514" s="11" t="s">
        <v>14</v>
      </c>
      <c r="O1514" s="52" t="s">
        <v>13</v>
      </c>
      <c r="P1514" s="12">
        <v>0</v>
      </c>
      <c r="Q1514" s="59"/>
      <c r="R1514" s="59"/>
      <c r="T1514" s="8">
        <f t="shared" si="88"/>
        <v>1</v>
      </c>
      <c r="U1514" s="17">
        <f t="shared" si="89"/>
        <v>0</v>
      </c>
      <c r="V1514" s="17"/>
      <c r="W1514" s="19" t="str">
        <f t="shared" si="90"/>
        <v>C0003077</v>
      </c>
      <c r="X1514" s="8">
        <f>_xlfn.COUNTIFS($L$2:$L50728,W1514)</f>
        <v>1</v>
      </c>
    </row>
    <row r="1515" spans="10:24" ht="13.5">
      <c r="J1515" s="74">
        <v>2014</v>
      </c>
      <c r="K1515" s="80" t="s">
        <v>6</v>
      </c>
      <c r="L1515" s="88" t="s">
        <v>414</v>
      </c>
      <c r="M1515" s="23">
        <v>1950</v>
      </c>
      <c r="N1515" s="11" t="s">
        <v>14</v>
      </c>
      <c r="O1515" s="52" t="s">
        <v>13</v>
      </c>
      <c r="P1515" s="12">
        <v>0</v>
      </c>
      <c r="Q1515" s="59"/>
      <c r="R1515" s="59"/>
      <c r="T1515" s="8">
        <f t="shared" si="88"/>
        <v>1</v>
      </c>
      <c r="U1515" s="17">
        <f t="shared" si="89"/>
        <v>0</v>
      </c>
      <c r="V1515" s="17"/>
      <c r="W1515" s="19" t="str">
        <f t="shared" si="90"/>
        <v>C0003080</v>
      </c>
      <c r="X1515" s="8">
        <f>_xlfn.COUNTIFS($L$2:$L50729,W1515)</f>
        <v>1</v>
      </c>
    </row>
    <row r="1516" spans="10:24" ht="13.5">
      <c r="J1516" s="74">
        <v>2014</v>
      </c>
      <c r="K1516" s="80" t="s">
        <v>6</v>
      </c>
      <c r="L1516" s="88" t="s">
        <v>370</v>
      </c>
      <c r="M1516" s="23">
        <v>2000</v>
      </c>
      <c r="N1516" s="11" t="s">
        <v>14</v>
      </c>
      <c r="O1516" s="52" t="s">
        <v>13</v>
      </c>
      <c r="P1516" s="12">
        <v>0</v>
      </c>
      <c r="Q1516" s="59"/>
      <c r="R1516" s="59"/>
      <c r="T1516" s="8">
        <f t="shared" si="88"/>
        <v>1</v>
      </c>
      <c r="U1516" s="17">
        <f t="shared" si="89"/>
        <v>0</v>
      </c>
      <c r="V1516" s="17"/>
      <c r="W1516" s="19" t="str">
        <f t="shared" si="90"/>
        <v>C0003203</v>
      </c>
      <c r="X1516" s="8">
        <f>_xlfn.COUNTIFS($L$2:$L50730,W1516)</f>
        <v>1</v>
      </c>
    </row>
    <row r="1517" spans="10:24" ht="13.5">
      <c r="J1517" s="74">
        <v>2014</v>
      </c>
      <c r="K1517" s="80" t="s">
        <v>6</v>
      </c>
      <c r="L1517" s="88" t="s">
        <v>41</v>
      </c>
      <c r="M1517" s="23">
        <v>2000</v>
      </c>
      <c r="N1517" s="11" t="s">
        <v>14</v>
      </c>
      <c r="O1517" s="52" t="s">
        <v>13</v>
      </c>
      <c r="P1517" s="12">
        <v>0</v>
      </c>
      <c r="Q1517" s="59"/>
      <c r="R1517" s="59"/>
      <c r="T1517" s="8">
        <f t="shared" si="88"/>
        <v>1</v>
      </c>
      <c r="U1517" s="17">
        <f t="shared" si="89"/>
        <v>0</v>
      </c>
      <c r="V1517" s="17"/>
      <c r="W1517" s="19" t="str">
        <f t="shared" si="90"/>
        <v>C000322</v>
      </c>
      <c r="X1517" s="8">
        <f>_xlfn.COUNTIFS($L$2:$L50731,W1517)</f>
        <v>1</v>
      </c>
    </row>
    <row r="1518" spans="10:24" ht="13.5">
      <c r="J1518" s="74">
        <v>2014</v>
      </c>
      <c r="K1518" s="80" t="s">
        <v>6</v>
      </c>
      <c r="L1518" s="88" t="s">
        <v>417</v>
      </c>
      <c r="M1518" s="23">
        <v>1500</v>
      </c>
      <c r="N1518" s="11" t="s">
        <v>14</v>
      </c>
      <c r="O1518" s="52" t="s">
        <v>13</v>
      </c>
      <c r="P1518" s="12">
        <v>0</v>
      </c>
      <c r="Q1518" s="59"/>
      <c r="R1518" s="59"/>
      <c r="T1518" s="8">
        <f t="shared" si="88"/>
        <v>1</v>
      </c>
      <c r="U1518" s="17">
        <f t="shared" si="89"/>
        <v>0</v>
      </c>
      <c r="V1518" s="17"/>
      <c r="W1518" s="19" t="str">
        <f t="shared" si="90"/>
        <v>C0003222</v>
      </c>
      <c r="X1518" s="8">
        <f>_xlfn.COUNTIFS($L$2:$L50732,W1518)</f>
        <v>1</v>
      </c>
    </row>
    <row r="1519" spans="10:24" ht="13.5">
      <c r="J1519" s="74">
        <v>2014</v>
      </c>
      <c r="K1519" s="80" t="s">
        <v>6</v>
      </c>
      <c r="L1519" s="88" t="s">
        <v>371</v>
      </c>
      <c r="M1519" s="23">
        <v>2400</v>
      </c>
      <c r="N1519" s="11" t="s">
        <v>14</v>
      </c>
      <c r="O1519" s="52" t="s">
        <v>13</v>
      </c>
      <c r="P1519" s="12">
        <v>0</v>
      </c>
      <c r="Q1519" s="59"/>
      <c r="R1519" s="59"/>
      <c r="T1519" s="8">
        <f t="shared" si="88"/>
        <v>1</v>
      </c>
      <c r="U1519" s="17">
        <f t="shared" si="89"/>
        <v>0</v>
      </c>
      <c r="V1519" s="17"/>
      <c r="W1519" s="19" t="str">
        <f t="shared" si="90"/>
        <v>C0003240</v>
      </c>
      <c r="X1519" s="8">
        <f>_xlfn.COUNTIFS($L$2:$L50733,W1519)</f>
        <v>1</v>
      </c>
    </row>
    <row r="1520" spans="10:24" ht="13.5">
      <c r="J1520" s="74">
        <v>2014</v>
      </c>
      <c r="K1520" s="80" t="s">
        <v>6</v>
      </c>
      <c r="L1520" s="88" t="s">
        <v>416</v>
      </c>
      <c r="M1520" s="23">
        <v>1000</v>
      </c>
      <c r="N1520" s="11" t="s">
        <v>14</v>
      </c>
      <c r="O1520" s="52" t="s">
        <v>13</v>
      </c>
      <c r="P1520" s="12">
        <v>0</v>
      </c>
      <c r="Q1520" s="59"/>
      <c r="R1520" s="59"/>
      <c r="T1520" s="8">
        <f t="shared" si="88"/>
        <v>1</v>
      </c>
      <c r="U1520" s="17">
        <f t="shared" si="89"/>
        <v>0</v>
      </c>
      <c r="V1520" s="17"/>
      <c r="W1520" s="19" t="str">
        <f t="shared" si="90"/>
        <v>C0003254</v>
      </c>
      <c r="X1520" s="8">
        <f>_xlfn.COUNTIFS($L$2:$L50734,W1520)</f>
        <v>1</v>
      </c>
    </row>
    <row r="1521" spans="10:24" ht="13.5">
      <c r="J1521" s="74">
        <v>2014</v>
      </c>
      <c r="K1521" s="80" t="s">
        <v>6</v>
      </c>
      <c r="L1521" s="88" t="s">
        <v>40</v>
      </c>
      <c r="M1521" s="23">
        <v>2000</v>
      </c>
      <c r="N1521" s="11" t="s">
        <v>14</v>
      </c>
      <c r="O1521" s="52" t="s">
        <v>13</v>
      </c>
      <c r="P1521" s="12">
        <v>0</v>
      </c>
      <c r="Q1521" s="59"/>
      <c r="R1521" s="59"/>
      <c r="T1521" s="8">
        <f t="shared" si="88"/>
        <v>1</v>
      </c>
      <c r="U1521" s="17">
        <f t="shared" si="89"/>
        <v>0</v>
      </c>
      <c r="V1521" s="17"/>
      <c r="W1521" s="19" t="str">
        <f t="shared" si="90"/>
        <v>C000332</v>
      </c>
      <c r="X1521" s="8">
        <f>_xlfn.COUNTIFS($L$2:$L50735,W1521)</f>
        <v>1</v>
      </c>
    </row>
    <row r="1522" spans="10:24" ht="13.5">
      <c r="J1522" s="74">
        <v>2014</v>
      </c>
      <c r="K1522" s="80" t="s">
        <v>6</v>
      </c>
      <c r="L1522" s="88" t="s">
        <v>415</v>
      </c>
      <c r="M1522" s="23">
        <v>1500</v>
      </c>
      <c r="N1522" s="11" t="s">
        <v>14</v>
      </c>
      <c r="O1522" s="52" t="s">
        <v>13</v>
      </c>
      <c r="P1522" s="12">
        <v>0</v>
      </c>
      <c r="Q1522" s="59"/>
      <c r="R1522" s="59"/>
      <c r="T1522" s="8">
        <f t="shared" si="88"/>
        <v>1</v>
      </c>
      <c r="U1522" s="17">
        <f t="shared" si="89"/>
        <v>0</v>
      </c>
      <c r="V1522" s="17"/>
      <c r="W1522" s="19" t="str">
        <f t="shared" si="90"/>
        <v>C0003345</v>
      </c>
      <c r="X1522" s="8">
        <f>_xlfn.COUNTIFS($L$2:$L50736,W1522)</f>
        <v>1</v>
      </c>
    </row>
    <row r="1523" spans="10:24" ht="13.5">
      <c r="J1523" s="74">
        <v>2014</v>
      </c>
      <c r="K1523" s="80" t="s">
        <v>6</v>
      </c>
      <c r="L1523" s="88" t="s">
        <v>413</v>
      </c>
      <c r="M1523" s="23">
        <v>1000</v>
      </c>
      <c r="N1523" s="11" t="s">
        <v>14</v>
      </c>
      <c r="O1523" s="52" t="s">
        <v>13</v>
      </c>
      <c r="P1523" s="12">
        <v>0</v>
      </c>
      <c r="Q1523" s="59"/>
      <c r="R1523" s="59"/>
      <c r="T1523" s="8">
        <f t="shared" si="88"/>
        <v>1</v>
      </c>
      <c r="U1523" s="17">
        <f t="shared" si="89"/>
        <v>0</v>
      </c>
      <c r="V1523" s="17"/>
      <c r="W1523" s="19" t="str">
        <f t="shared" si="90"/>
        <v>C0003390</v>
      </c>
      <c r="X1523" s="8">
        <f>_xlfn.COUNTIFS($L$2:$L50737,W1523)</f>
        <v>1</v>
      </c>
    </row>
    <row r="1524" spans="10:24" ht="13.5">
      <c r="J1524" s="74">
        <v>2014</v>
      </c>
      <c r="K1524" s="80" t="s">
        <v>6</v>
      </c>
      <c r="L1524" s="88" t="s">
        <v>409</v>
      </c>
      <c r="M1524" s="23">
        <v>1200</v>
      </c>
      <c r="N1524" s="11" t="s">
        <v>14</v>
      </c>
      <c r="O1524" s="52" t="s">
        <v>13</v>
      </c>
      <c r="P1524" s="12">
        <v>0</v>
      </c>
      <c r="Q1524" s="59"/>
      <c r="R1524" s="59"/>
      <c r="T1524" s="8">
        <f t="shared" si="88"/>
        <v>1</v>
      </c>
      <c r="U1524" s="17">
        <f t="shared" si="89"/>
        <v>0</v>
      </c>
      <c r="V1524" s="17"/>
      <c r="W1524" s="19" t="str">
        <f t="shared" si="90"/>
        <v>C0003455</v>
      </c>
      <c r="X1524" s="8">
        <f>_xlfn.COUNTIFS($L$2:$L50738,W1524)</f>
        <v>1</v>
      </c>
    </row>
    <row r="1525" spans="10:24" ht="13.5">
      <c r="J1525" s="74">
        <v>2014</v>
      </c>
      <c r="K1525" s="80" t="s">
        <v>6</v>
      </c>
      <c r="L1525" s="88" t="s">
        <v>411</v>
      </c>
      <c r="M1525" s="23">
        <v>1200</v>
      </c>
      <c r="N1525" s="11" t="s">
        <v>14</v>
      </c>
      <c r="O1525" s="52" t="s">
        <v>13</v>
      </c>
      <c r="P1525" s="12">
        <v>0</v>
      </c>
      <c r="Q1525" s="59"/>
      <c r="R1525" s="59"/>
      <c r="T1525" s="8">
        <f t="shared" si="88"/>
        <v>1</v>
      </c>
      <c r="U1525" s="17">
        <f t="shared" si="89"/>
        <v>0</v>
      </c>
      <c r="V1525" s="17"/>
      <c r="W1525" s="19" t="str">
        <f t="shared" si="90"/>
        <v>C0003461</v>
      </c>
      <c r="X1525" s="8">
        <f>_xlfn.COUNTIFS($L$2:$L50739,W1525)</f>
        <v>1</v>
      </c>
    </row>
    <row r="1526" spans="10:24" ht="13.5">
      <c r="J1526" s="74">
        <v>2014</v>
      </c>
      <c r="K1526" s="80" t="s">
        <v>6</v>
      </c>
      <c r="L1526" s="88" t="s">
        <v>405</v>
      </c>
      <c r="M1526" s="23">
        <v>3000</v>
      </c>
      <c r="N1526" s="11" t="s">
        <v>14</v>
      </c>
      <c r="O1526" s="52" t="s">
        <v>13</v>
      </c>
      <c r="P1526" s="12">
        <v>0</v>
      </c>
      <c r="Q1526" s="59"/>
      <c r="R1526" s="59"/>
      <c r="T1526" s="8">
        <f t="shared" si="88"/>
        <v>1</v>
      </c>
      <c r="U1526" s="17">
        <f t="shared" si="89"/>
        <v>0</v>
      </c>
      <c r="V1526" s="17"/>
      <c r="W1526" s="19" t="str">
        <f t="shared" si="90"/>
        <v>C0003531</v>
      </c>
      <c r="X1526" s="8">
        <f>_xlfn.COUNTIFS($L$2:$L50740,W1526)</f>
        <v>1</v>
      </c>
    </row>
    <row r="1527" spans="10:24" ht="13.5">
      <c r="J1527" s="74">
        <v>2014</v>
      </c>
      <c r="K1527" s="80" t="s">
        <v>6</v>
      </c>
      <c r="L1527" s="88" t="s">
        <v>404</v>
      </c>
      <c r="M1527" s="23">
        <v>650</v>
      </c>
      <c r="N1527" s="11" t="s">
        <v>14</v>
      </c>
      <c r="O1527" s="52" t="s">
        <v>13</v>
      </c>
      <c r="P1527" s="12">
        <v>0</v>
      </c>
      <c r="Q1527" s="59"/>
      <c r="R1527" s="59"/>
      <c r="T1527" s="8">
        <f t="shared" si="88"/>
        <v>1</v>
      </c>
      <c r="U1527" s="17">
        <f t="shared" si="89"/>
        <v>0</v>
      </c>
      <c r="V1527" s="17"/>
      <c r="W1527" s="19" t="str">
        <f t="shared" si="90"/>
        <v>C0003586</v>
      </c>
      <c r="X1527" s="8">
        <f>_xlfn.COUNTIFS($L$2:$L50741,W1527)</f>
        <v>1</v>
      </c>
    </row>
    <row r="1528" spans="10:24" ht="13.5">
      <c r="J1528" s="74">
        <v>2014</v>
      </c>
      <c r="K1528" s="80" t="s">
        <v>6</v>
      </c>
      <c r="L1528" s="88" t="s">
        <v>33</v>
      </c>
      <c r="M1528" s="23">
        <v>1500</v>
      </c>
      <c r="N1528" s="11" t="s">
        <v>14</v>
      </c>
      <c r="O1528" s="52" t="s">
        <v>13</v>
      </c>
      <c r="P1528" s="12">
        <v>0</v>
      </c>
      <c r="Q1528" s="59"/>
      <c r="R1528" s="59"/>
      <c r="T1528" s="8">
        <f t="shared" si="88"/>
        <v>1</v>
      </c>
      <c r="U1528" s="17">
        <f t="shared" si="89"/>
        <v>0</v>
      </c>
      <c r="V1528" s="17"/>
      <c r="W1528" s="19" t="str">
        <f t="shared" si="90"/>
        <v>C0004</v>
      </c>
      <c r="X1528" s="8">
        <f>_xlfn.COUNTIFS($L$2:$L50742,W1528)</f>
        <v>1</v>
      </c>
    </row>
    <row r="1529" spans="10:24" ht="13.5">
      <c r="J1529" s="74">
        <v>2014</v>
      </c>
      <c r="K1529" s="80" t="s">
        <v>6</v>
      </c>
      <c r="L1529" s="88" t="s">
        <v>30</v>
      </c>
      <c r="M1529" s="23">
        <v>3000</v>
      </c>
      <c r="N1529" s="11" t="s">
        <v>14</v>
      </c>
      <c r="O1529" s="52" t="s">
        <v>13</v>
      </c>
      <c r="P1529" s="12">
        <v>0</v>
      </c>
      <c r="Q1529" s="59"/>
      <c r="R1529" s="59"/>
      <c r="T1529" s="8">
        <f t="shared" si="88"/>
        <v>1</v>
      </c>
      <c r="U1529" s="17">
        <f t="shared" si="89"/>
        <v>0</v>
      </c>
      <c r="V1529" s="17"/>
      <c r="W1529" s="19" t="str">
        <f t="shared" si="90"/>
        <v>C000456</v>
      </c>
      <c r="X1529" s="8">
        <f>_xlfn.COUNTIFS($L$2:$L50743,W1529)</f>
        <v>1</v>
      </c>
    </row>
    <row r="1530" spans="10:24" ht="13.5">
      <c r="J1530" s="74">
        <v>2014</v>
      </c>
      <c r="K1530" s="80" t="s">
        <v>6</v>
      </c>
      <c r="L1530" s="88" t="s">
        <v>42</v>
      </c>
      <c r="M1530" s="23">
        <v>3000</v>
      </c>
      <c r="N1530" s="11" t="s">
        <v>14</v>
      </c>
      <c r="O1530" s="52" t="s">
        <v>13</v>
      </c>
      <c r="P1530" s="12">
        <v>0</v>
      </c>
      <c r="Q1530" s="59"/>
      <c r="R1530" s="59"/>
      <c r="T1530" s="8">
        <f t="shared" si="88"/>
        <v>1</v>
      </c>
      <c r="U1530" s="17">
        <f t="shared" si="89"/>
        <v>0</v>
      </c>
      <c r="V1530" s="17"/>
      <c r="W1530" s="19" t="str">
        <f t="shared" si="90"/>
        <v>C000473</v>
      </c>
      <c r="X1530" s="8">
        <f>_xlfn.COUNTIFS($L$2:$L50744,W1530)</f>
        <v>1</v>
      </c>
    </row>
    <row r="1531" spans="10:24" ht="13.5">
      <c r="J1531" s="74">
        <v>2014</v>
      </c>
      <c r="K1531" s="80" t="s">
        <v>6</v>
      </c>
      <c r="L1531" s="88" t="s">
        <v>39</v>
      </c>
      <c r="M1531" s="23">
        <v>2300</v>
      </c>
      <c r="N1531" s="11" t="s">
        <v>14</v>
      </c>
      <c r="O1531" s="52" t="s">
        <v>13</v>
      </c>
      <c r="P1531" s="12">
        <v>0</v>
      </c>
      <c r="Q1531" s="59"/>
      <c r="R1531" s="59"/>
      <c r="T1531" s="8">
        <f t="shared" si="88"/>
        <v>1</v>
      </c>
      <c r="U1531" s="17">
        <f t="shared" si="89"/>
        <v>0</v>
      </c>
      <c r="V1531" s="17"/>
      <c r="W1531" s="19" t="str">
        <f t="shared" si="90"/>
        <v>C000580</v>
      </c>
      <c r="X1531" s="8">
        <f>_xlfn.COUNTIFS($L$2:$L50745,W1531)</f>
        <v>1</v>
      </c>
    </row>
    <row r="1532" spans="10:24" ht="13.5">
      <c r="J1532" s="74">
        <v>2014</v>
      </c>
      <c r="K1532" s="80" t="s">
        <v>6</v>
      </c>
      <c r="L1532" s="88" t="s">
        <v>45</v>
      </c>
      <c r="M1532" s="23">
        <v>2000</v>
      </c>
      <c r="N1532" s="11" t="s">
        <v>14</v>
      </c>
      <c r="O1532" s="52" t="s">
        <v>13</v>
      </c>
      <c r="P1532" s="12">
        <v>0</v>
      </c>
      <c r="Q1532" s="59"/>
      <c r="R1532" s="59"/>
      <c r="T1532" s="8">
        <f t="shared" si="88"/>
        <v>1</v>
      </c>
      <c r="U1532" s="17">
        <f t="shared" si="89"/>
        <v>0</v>
      </c>
      <c r="V1532" s="17"/>
      <c r="W1532" s="19" t="str">
        <f t="shared" si="90"/>
        <v>C000683</v>
      </c>
      <c r="X1532" s="8">
        <f>_xlfn.COUNTIFS($L$2:$L50746,W1532)</f>
        <v>1</v>
      </c>
    </row>
    <row r="1533" spans="10:24" ht="13.5">
      <c r="J1533" s="74">
        <v>2014</v>
      </c>
      <c r="K1533" s="80" t="s">
        <v>6</v>
      </c>
      <c r="L1533" s="88" t="s">
        <v>44</v>
      </c>
      <c r="M1533" s="23">
        <v>2500</v>
      </c>
      <c r="N1533" s="11" t="s">
        <v>14</v>
      </c>
      <c r="O1533" s="52" t="s">
        <v>13</v>
      </c>
      <c r="P1533" s="12">
        <v>0</v>
      </c>
      <c r="Q1533" s="59"/>
      <c r="R1533" s="59"/>
      <c r="T1533" s="8">
        <f t="shared" si="88"/>
        <v>1</v>
      </c>
      <c r="U1533" s="17">
        <f t="shared" si="89"/>
        <v>0</v>
      </c>
      <c r="V1533" s="17"/>
      <c r="W1533" s="19" t="str">
        <f t="shared" si="90"/>
        <v>C000699</v>
      </c>
      <c r="X1533" s="8">
        <f>_xlfn.COUNTIFS($L$2:$L50747,W1533)</f>
        <v>1</v>
      </c>
    </row>
    <row r="1534" spans="10:24" ht="13.5">
      <c r="J1534" s="74">
        <v>2014</v>
      </c>
      <c r="K1534" s="80" t="s">
        <v>6</v>
      </c>
      <c r="L1534" s="88" t="s">
        <v>48</v>
      </c>
      <c r="M1534" s="23">
        <v>1000</v>
      </c>
      <c r="N1534" s="11" t="s">
        <v>14</v>
      </c>
      <c r="O1534" s="52" t="s">
        <v>13</v>
      </c>
      <c r="P1534" s="12">
        <v>0</v>
      </c>
      <c r="Q1534" s="59"/>
      <c r="R1534" s="59"/>
      <c r="T1534" s="8">
        <f t="shared" si="88"/>
        <v>1</v>
      </c>
      <c r="U1534" s="17">
        <f t="shared" si="89"/>
        <v>0</v>
      </c>
      <c r="V1534" s="17"/>
      <c r="W1534" s="19" t="str">
        <f t="shared" si="90"/>
        <v>C000806</v>
      </c>
      <c r="X1534" s="8">
        <f>_xlfn.COUNTIFS($L$2:$L50748,W1534)</f>
        <v>1</v>
      </c>
    </row>
    <row r="1535" spans="10:24" ht="13.5">
      <c r="J1535" s="74">
        <v>2014</v>
      </c>
      <c r="K1535" s="80" t="s">
        <v>6</v>
      </c>
      <c r="L1535" s="88" t="s">
        <v>46</v>
      </c>
      <c r="M1535" s="23">
        <v>1200</v>
      </c>
      <c r="N1535" s="11" t="s">
        <v>14</v>
      </c>
      <c r="O1535" s="52" t="s">
        <v>119</v>
      </c>
      <c r="P1535" s="12">
        <v>3</v>
      </c>
      <c r="Q1535" s="59"/>
      <c r="R1535" s="59"/>
      <c r="T1535" s="8">
        <f t="shared" si="88"/>
        <v>1</v>
      </c>
      <c r="U1535" s="17">
        <f t="shared" si="89"/>
        <v>1</v>
      </c>
      <c r="V1535" s="17"/>
      <c r="W1535" s="19" t="str">
        <f t="shared" si="90"/>
        <v>C000836</v>
      </c>
      <c r="X1535" s="8">
        <f>_xlfn.COUNTIFS($L$2:$L50749,W1535)</f>
        <v>1</v>
      </c>
    </row>
    <row r="1536" spans="10:24" ht="13.5">
      <c r="J1536" s="74">
        <v>2014</v>
      </c>
      <c r="K1536" s="80" t="s">
        <v>6</v>
      </c>
      <c r="L1536" s="88" t="s">
        <v>47</v>
      </c>
      <c r="M1536" s="23">
        <v>3000</v>
      </c>
      <c r="N1536" s="11" t="s">
        <v>14</v>
      </c>
      <c r="O1536" s="52" t="s">
        <v>13</v>
      </c>
      <c r="P1536" s="12">
        <v>0</v>
      </c>
      <c r="Q1536" s="59"/>
      <c r="R1536" s="59"/>
      <c r="T1536" s="8">
        <f t="shared" si="88"/>
        <v>1</v>
      </c>
      <c r="U1536" s="17">
        <f t="shared" si="89"/>
        <v>0</v>
      </c>
      <c r="V1536" s="17"/>
      <c r="W1536" s="19" t="str">
        <f t="shared" si="90"/>
        <v>C000885</v>
      </c>
      <c r="X1536" s="8">
        <f>_xlfn.COUNTIFS($L$2:$L50750,W1536)</f>
        <v>1</v>
      </c>
    </row>
    <row r="1537" spans="10:24" ht="13.5">
      <c r="J1537" s="74">
        <v>2014</v>
      </c>
      <c r="K1537" s="80" t="s">
        <v>6</v>
      </c>
      <c r="L1537" s="88" t="s">
        <v>34</v>
      </c>
      <c r="M1537" s="23">
        <v>2800</v>
      </c>
      <c r="N1537" s="11" t="s">
        <v>14</v>
      </c>
      <c r="O1537" s="52" t="s">
        <v>13</v>
      </c>
      <c r="P1537" s="12">
        <v>0</v>
      </c>
      <c r="Q1537" s="59"/>
      <c r="R1537" s="59"/>
      <c r="T1537" s="8">
        <f t="shared" si="88"/>
        <v>1</v>
      </c>
      <c r="U1537" s="17">
        <f t="shared" si="89"/>
        <v>0</v>
      </c>
      <c r="V1537" s="17"/>
      <c r="W1537" s="19" t="str">
        <f t="shared" si="90"/>
        <v>C00090</v>
      </c>
      <c r="X1537" s="8">
        <f>_xlfn.COUNTIFS($L$2:$L50751,W1537)</f>
        <v>1</v>
      </c>
    </row>
    <row r="1538" spans="10:24" ht="13.5">
      <c r="J1538" s="74">
        <v>2014</v>
      </c>
      <c r="K1538" s="80" t="s">
        <v>6</v>
      </c>
      <c r="L1538" s="88" t="s">
        <v>49</v>
      </c>
      <c r="M1538" s="23">
        <v>2000</v>
      </c>
      <c r="N1538" s="11" t="s">
        <v>14</v>
      </c>
      <c r="O1538" s="52" t="s">
        <v>119</v>
      </c>
      <c r="P1538" s="12">
        <v>2</v>
      </c>
      <c r="Q1538" s="59"/>
      <c r="R1538" s="59"/>
      <c r="T1538" s="8">
        <f aca="true" t="shared" si="91" ref="T1538:T1600">IF(L1538="",0,1)</f>
        <v>1</v>
      </c>
      <c r="U1538" s="17">
        <f t="shared" si="89"/>
        <v>1</v>
      </c>
      <c r="V1538" s="17"/>
      <c r="W1538" s="19" t="str">
        <f t="shared" si="90"/>
        <v>C000921</v>
      </c>
      <c r="X1538" s="8">
        <f>_xlfn.COUNTIFS($L$2:$L50752,W1538)</f>
        <v>1</v>
      </c>
    </row>
    <row r="1539" spans="10:24" ht="13.5">
      <c r="J1539" s="74">
        <v>2014</v>
      </c>
      <c r="K1539" s="80" t="s">
        <v>6</v>
      </c>
      <c r="L1539" s="88" t="s">
        <v>50</v>
      </c>
      <c r="M1539" s="23">
        <v>2750</v>
      </c>
      <c r="N1539" s="11" t="s">
        <v>14</v>
      </c>
      <c r="O1539" s="52" t="s">
        <v>119</v>
      </c>
      <c r="P1539" s="12">
        <v>3</v>
      </c>
      <c r="Q1539" s="59"/>
      <c r="R1539" s="59"/>
      <c r="T1539" s="8">
        <f t="shared" si="91"/>
        <v>1</v>
      </c>
      <c r="U1539" s="17">
        <f aca="true" t="shared" si="92" ref="U1539:U1600">IF(O1539="NO",0,1)</f>
        <v>1</v>
      </c>
      <c r="V1539" s="17"/>
      <c r="W1539" s="19" t="str">
        <f t="shared" si="90"/>
        <v>C000967</v>
      </c>
      <c r="X1539" s="8">
        <f>_xlfn.COUNTIFS($L$2:$L50753,W1539)</f>
        <v>1</v>
      </c>
    </row>
    <row r="1540" spans="10:24" ht="13.5">
      <c r="J1540" s="74">
        <v>2014</v>
      </c>
      <c r="K1540" s="80" t="s">
        <v>6</v>
      </c>
      <c r="L1540" s="88" t="s">
        <v>51</v>
      </c>
      <c r="M1540" s="23">
        <v>1600</v>
      </c>
      <c r="N1540" s="11" t="s">
        <v>14</v>
      </c>
      <c r="O1540" s="52" t="s">
        <v>13</v>
      </c>
      <c r="P1540" s="12">
        <v>0</v>
      </c>
      <c r="Q1540" s="59"/>
      <c r="R1540" s="59"/>
      <c r="T1540" s="8">
        <f t="shared" si="91"/>
        <v>1</v>
      </c>
      <c r="U1540" s="17">
        <f t="shared" si="92"/>
        <v>0</v>
      </c>
      <c r="V1540" s="17"/>
      <c r="W1540" s="19" t="str">
        <f t="shared" si="90"/>
        <v>C000982</v>
      </c>
      <c r="X1540" s="8">
        <f>_xlfn.COUNTIFS($L$2:$L50754,W1540)</f>
        <v>1</v>
      </c>
    </row>
    <row r="1541" spans="10:24" ht="13.5">
      <c r="J1541" s="74">
        <v>2014</v>
      </c>
      <c r="K1541" s="80" t="s">
        <v>6</v>
      </c>
      <c r="L1541" s="88" t="s">
        <v>187</v>
      </c>
      <c r="M1541" s="23">
        <v>2000</v>
      </c>
      <c r="N1541" s="11" t="s">
        <v>14</v>
      </c>
      <c r="O1541" s="52" t="s">
        <v>13</v>
      </c>
      <c r="P1541" s="12">
        <v>0</v>
      </c>
      <c r="Q1541" s="59"/>
      <c r="R1541" s="59"/>
      <c r="T1541" s="8">
        <f t="shared" si="91"/>
        <v>1</v>
      </c>
      <c r="U1541" s="17">
        <f t="shared" si="92"/>
        <v>0</v>
      </c>
      <c r="V1541" s="17"/>
      <c r="W1541" s="19" t="str">
        <f t="shared" si="90"/>
        <v>C000985</v>
      </c>
      <c r="X1541" s="8">
        <f>_xlfn.COUNTIFS($L$2:$L50755,W1541)</f>
        <v>1</v>
      </c>
    </row>
    <row r="1542" spans="10:24" ht="13.5">
      <c r="J1542" s="75">
        <v>2014</v>
      </c>
      <c r="K1542" s="19" t="s">
        <v>1715</v>
      </c>
      <c r="L1542" s="91" t="s">
        <v>1716</v>
      </c>
      <c r="M1542" s="72">
        <v>20000</v>
      </c>
      <c r="N1542" s="13" t="s">
        <v>25</v>
      </c>
      <c r="O1542" s="58" t="s">
        <v>1717</v>
      </c>
      <c r="P1542" s="12">
        <v>0</v>
      </c>
      <c r="Q1542" s="59"/>
      <c r="R1542" s="59"/>
      <c r="T1542" s="8">
        <f t="shared" si="91"/>
        <v>1</v>
      </c>
      <c r="U1542" s="17">
        <f t="shared" si="92"/>
        <v>0</v>
      </c>
      <c r="V1542" s="17"/>
      <c r="W1542" s="19" t="str">
        <f t="shared" si="90"/>
        <v>#898460092</v>
      </c>
      <c r="X1542" s="8">
        <f>_xlfn.COUNTIFS($L$2:$L50756,W1542)</f>
        <v>1</v>
      </c>
    </row>
    <row r="1543" spans="10:24" ht="13.5">
      <c r="J1543" s="74">
        <v>2015</v>
      </c>
      <c r="K1543" s="80" t="s">
        <v>8</v>
      </c>
      <c r="L1543" s="88">
        <v>250</v>
      </c>
      <c r="M1543" s="24">
        <v>20000</v>
      </c>
      <c r="N1543" s="13" t="s">
        <v>25</v>
      </c>
      <c r="O1543" s="54" t="s">
        <v>13</v>
      </c>
      <c r="P1543" s="12">
        <v>0</v>
      </c>
      <c r="Q1543" s="99"/>
      <c r="R1543" s="88" t="s">
        <v>1789</v>
      </c>
      <c r="T1543" s="8">
        <f t="shared" si="91"/>
        <v>1</v>
      </c>
      <c r="U1543" s="17">
        <f t="shared" si="92"/>
        <v>0</v>
      </c>
      <c r="V1543" s="17"/>
      <c r="W1543" s="19">
        <f t="shared" si="90"/>
        <v>250</v>
      </c>
      <c r="X1543" s="8">
        <f>_xlfn.COUNTIFS($L$2:$L50757,W1543)</f>
        <v>1</v>
      </c>
    </row>
    <row r="1544" spans="10:24" ht="13.5">
      <c r="J1544" s="74">
        <v>2015</v>
      </c>
      <c r="K1544" s="80" t="s">
        <v>8</v>
      </c>
      <c r="L1544" s="88">
        <v>252</v>
      </c>
      <c r="M1544" s="24">
        <v>50000</v>
      </c>
      <c r="N1544" s="13" t="s">
        <v>25</v>
      </c>
      <c r="O1544" s="54" t="s">
        <v>13</v>
      </c>
      <c r="P1544" s="12">
        <v>0</v>
      </c>
      <c r="Q1544" s="99"/>
      <c r="R1544" s="88" t="s">
        <v>1790</v>
      </c>
      <c r="T1544" s="8">
        <f t="shared" si="91"/>
        <v>1</v>
      </c>
      <c r="U1544" s="17">
        <f t="shared" si="92"/>
        <v>0</v>
      </c>
      <c r="V1544" s="17"/>
      <c r="W1544" s="19">
        <f t="shared" si="90"/>
        <v>252</v>
      </c>
      <c r="X1544" s="8">
        <f>_xlfn.COUNTIFS($L$2:$L50758,W1544)</f>
        <v>1</v>
      </c>
    </row>
    <row r="1545" spans="10:24" ht="13.5">
      <c r="J1545" s="74">
        <v>2015</v>
      </c>
      <c r="K1545" s="80" t="s">
        <v>8</v>
      </c>
      <c r="L1545" s="88">
        <v>255</v>
      </c>
      <c r="M1545" s="24">
        <v>45000</v>
      </c>
      <c r="N1545" s="13" t="s">
        <v>25</v>
      </c>
      <c r="O1545" s="54" t="s">
        <v>13</v>
      </c>
      <c r="P1545" s="12">
        <v>0</v>
      </c>
      <c r="Q1545" s="99"/>
      <c r="R1545" s="88" t="s">
        <v>1791</v>
      </c>
      <c r="T1545" s="8">
        <f t="shared" si="91"/>
        <v>1</v>
      </c>
      <c r="U1545" s="17">
        <f t="shared" si="92"/>
        <v>0</v>
      </c>
      <c r="V1545" s="17"/>
      <c r="W1545" s="19">
        <f t="shared" si="90"/>
        <v>255</v>
      </c>
      <c r="X1545" s="8">
        <f>_xlfn.COUNTIFS($L$2:$L50759,W1545)</f>
        <v>1</v>
      </c>
    </row>
    <row r="1546" spans="10:24" ht="13.5">
      <c r="J1546" s="74">
        <v>2015</v>
      </c>
      <c r="K1546" s="80" t="s">
        <v>8</v>
      </c>
      <c r="L1546" s="88">
        <v>258</v>
      </c>
      <c r="M1546" s="24">
        <v>30000</v>
      </c>
      <c r="N1546" s="13" t="s">
        <v>25</v>
      </c>
      <c r="O1546" s="54" t="s">
        <v>13</v>
      </c>
      <c r="P1546" s="12">
        <v>0</v>
      </c>
      <c r="Q1546" s="99"/>
      <c r="R1546" s="88" t="s">
        <v>1792</v>
      </c>
      <c r="T1546" s="8">
        <f t="shared" si="91"/>
        <v>1</v>
      </c>
      <c r="U1546" s="17">
        <f t="shared" si="92"/>
        <v>0</v>
      </c>
      <c r="V1546" s="17"/>
      <c r="W1546" s="19">
        <f t="shared" si="90"/>
        <v>258</v>
      </c>
      <c r="X1546" s="8">
        <f>_xlfn.COUNTIFS($L$2:$L50760,W1546)</f>
        <v>1</v>
      </c>
    </row>
    <row r="1547" spans="10:24" ht="13.5">
      <c r="J1547" s="74">
        <v>2015</v>
      </c>
      <c r="K1547" s="80" t="s">
        <v>8</v>
      </c>
      <c r="L1547" s="88">
        <v>270</v>
      </c>
      <c r="M1547" s="24">
        <v>30000</v>
      </c>
      <c r="N1547" s="13" t="s">
        <v>25</v>
      </c>
      <c r="O1547" s="54" t="s">
        <v>13</v>
      </c>
      <c r="P1547" s="12">
        <v>0</v>
      </c>
      <c r="Q1547" s="99"/>
      <c r="R1547" s="88" t="s">
        <v>1793</v>
      </c>
      <c r="T1547" s="8">
        <f t="shared" si="91"/>
        <v>1</v>
      </c>
      <c r="U1547" s="17">
        <f t="shared" si="92"/>
        <v>0</v>
      </c>
      <c r="V1547" s="17"/>
      <c r="W1547" s="19">
        <f t="shared" si="90"/>
        <v>270</v>
      </c>
      <c r="X1547" s="8">
        <f>_xlfn.COUNTIFS($L$2:$L50761,W1547)</f>
        <v>1</v>
      </c>
    </row>
    <row r="1548" spans="10:24" ht="13.5">
      <c r="J1548" s="8">
        <v>2015</v>
      </c>
      <c r="K1548" s="13" t="s">
        <v>246</v>
      </c>
      <c r="L1548" s="13" t="s">
        <v>1694</v>
      </c>
      <c r="M1548" s="101">
        <v>5240.03</v>
      </c>
      <c r="N1548" s="13" t="s">
        <v>25</v>
      </c>
      <c r="O1548" s="58" t="s">
        <v>13</v>
      </c>
      <c r="P1548" s="12">
        <v>0</v>
      </c>
      <c r="Q1548" s="59" t="s">
        <v>1707</v>
      </c>
      <c r="R1548" s="59"/>
      <c r="T1548" s="8">
        <f t="shared" si="91"/>
        <v>1</v>
      </c>
      <c r="U1548" s="17">
        <f t="shared" si="92"/>
        <v>0</v>
      </c>
      <c r="V1548" s="17"/>
      <c r="W1548" s="19" t="str">
        <f t="shared" si="90"/>
        <v>Comercial Nou Colors S.L. 524003</v>
      </c>
      <c r="X1548" s="8">
        <f>_xlfn.COUNTIFS($L$2:$L50762,W1548)</f>
        <v>1</v>
      </c>
    </row>
    <row r="1549" spans="10:24" ht="13.5">
      <c r="J1549" s="8">
        <v>2015</v>
      </c>
      <c r="K1549" s="13" t="s">
        <v>246</v>
      </c>
      <c r="L1549" s="13" t="s">
        <v>1696</v>
      </c>
      <c r="M1549" s="101">
        <v>10892.43</v>
      </c>
      <c r="N1549" s="13" t="s">
        <v>25</v>
      </c>
      <c r="O1549" s="58" t="s">
        <v>13</v>
      </c>
      <c r="P1549" s="12">
        <v>0</v>
      </c>
      <c r="Q1549" s="59" t="s">
        <v>1703</v>
      </c>
      <c r="R1549" s="59"/>
      <c r="T1549" s="8">
        <f t="shared" si="91"/>
        <v>1</v>
      </c>
      <c r="U1549" s="17">
        <f t="shared" si="92"/>
        <v>0</v>
      </c>
      <c r="V1549" s="17"/>
      <c r="W1549" s="19" t="str">
        <f t="shared" si="90"/>
        <v>El Corte Inglés S.A. 1089243</v>
      </c>
      <c r="X1549" s="8">
        <f>_xlfn.COUNTIFS($L$2:$L50763,W1549)</f>
        <v>1</v>
      </c>
    </row>
    <row r="1550" spans="10:24" ht="13.5">
      <c r="J1550" s="8">
        <v>2015</v>
      </c>
      <c r="K1550" s="13" t="s">
        <v>246</v>
      </c>
      <c r="L1550" s="13" t="s">
        <v>1690</v>
      </c>
      <c r="M1550" s="101">
        <v>14334.45</v>
      </c>
      <c r="N1550" s="13" t="s">
        <v>25</v>
      </c>
      <c r="O1550" s="58" t="s">
        <v>13</v>
      </c>
      <c r="P1550" s="12">
        <v>0</v>
      </c>
      <c r="Q1550" s="59" t="s">
        <v>1703</v>
      </c>
      <c r="R1550" s="59"/>
      <c r="T1550" s="8">
        <f t="shared" si="91"/>
        <v>1</v>
      </c>
      <c r="U1550" s="17">
        <f t="shared" si="92"/>
        <v>0</v>
      </c>
      <c r="V1550" s="17"/>
      <c r="W1550" s="19" t="str">
        <f t="shared" si="90"/>
        <v>El Corte Inglés S.A. 1433445</v>
      </c>
      <c r="X1550" s="8">
        <f>_xlfn.COUNTIFS($L$2:$L50764,W1550)</f>
        <v>1</v>
      </c>
    </row>
    <row r="1551" spans="10:24" ht="13.5">
      <c r="J1551" s="8">
        <v>2015</v>
      </c>
      <c r="K1551" s="13" t="s">
        <v>246</v>
      </c>
      <c r="L1551" s="13" t="s">
        <v>1685</v>
      </c>
      <c r="M1551" s="101">
        <v>15187.08</v>
      </c>
      <c r="N1551" s="13" t="s">
        <v>25</v>
      </c>
      <c r="O1551" s="58" t="s">
        <v>13</v>
      </c>
      <c r="P1551" s="12">
        <v>0</v>
      </c>
      <c r="Q1551" s="59" t="s">
        <v>1703</v>
      </c>
      <c r="R1551" s="59"/>
      <c r="T1551" s="8">
        <f t="shared" si="91"/>
        <v>1</v>
      </c>
      <c r="U1551" s="17">
        <f t="shared" si="92"/>
        <v>0</v>
      </c>
      <c r="V1551" s="17"/>
      <c r="W1551" s="19" t="str">
        <f t="shared" si="90"/>
        <v>El Corte Inglés S.A. 1518708</v>
      </c>
      <c r="X1551" s="8">
        <f>_xlfn.COUNTIFS($L$2:$L50765,W1551)</f>
        <v>1</v>
      </c>
    </row>
    <row r="1552" spans="10:24" ht="13.5">
      <c r="J1552" s="8">
        <v>2015</v>
      </c>
      <c r="K1552" s="13" t="s">
        <v>246</v>
      </c>
      <c r="L1552" s="13" t="s">
        <v>1687</v>
      </c>
      <c r="M1552" s="101">
        <v>1920.27</v>
      </c>
      <c r="N1552" s="13" t="s">
        <v>25</v>
      </c>
      <c r="O1552" s="58" t="s">
        <v>13</v>
      </c>
      <c r="P1552" s="12">
        <v>0</v>
      </c>
      <c r="Q1552" s="59" t="s">
        <v>1703</v>
      </c>
      <c r="R1552" s="59"/>
      <c r="T1552" s="8">
        <f t="shared" si="91"/>
        <v>1</v>
      </c>
      <c r="U1552" s="17">
        <f t="shared" si="92"/>
        <v>0</v>
      </c>
      <c r="V1552" s="17"/>
      <c r="W1552" s="19" t="str">
        <f t="shared" si="90"/>
        <v>El Corte Inglés S.A. 192027</v>
      </c>
      <c r="X1552" s="8">
        <f>_xlfn.COUNTIFS($L$2:$L50766,W1552)</f>
        <v>1</v>
      </c>
    </row>
    <row r="1553" spans="10:24" ht="13.5">
      <c r="J1553" s="8">
        <v>2015</v>
      </c>
      <c r="K1553" s="13" t="s">
        <v>246</v>
      </c>
      <c r="L1553" s="13" t="s">
        <v>1693</v>
      </c>
      <c r="M1553" s="101">
        <v>2430.77</v>
      </c>
      <c r="N1553" s="13" t="s">
        <v>25</v>
      </c>
      <c r="O1553" s="58" t="s">
        <v>13</v>
      </c>
      <c r="P1553" s="12">
        <v>0</v>
      </c>
      <c r="Q1553" s="59" t="s">
        <v>1703</v>
      </c>
      <c r="R1553" s="59"/>
      <c r="T1553" s="8">
        <f t="shared" si="91"/>
        <v>1</v>
      </c>
      <c r="U1553" s="17">
        <f t="shared" si="92"/>
        <v>0</v>
      </c>
      <c r="V1553" s="17"/>
      <c r="W1553" s="19" t="str">
        <f t="shared" si="90"/>
        <v>El Corte Inglés S.A. 243077</v>
      </c>
      <c r="X1553" s="8">
        <f>_xlfn.COUNTIFS($L$2:$L50767,W1553)</f>
        <v>1</v>
      </c>
    </row>
    <row r="1554" spans="10:24" ht="13.5">
      <c r="J1554" s="75">
        <v>2015</v>
      </c>
      <c r="K1554" s="19" t="s">
        <v>246</v>
      </c>
      <c r="L1554" s="91" t="s">
        <v>1711</v>
      </c>
      <c r="M1554" s="72">
        <v>6307.12</v>
      </c>
      <c r="N1554" s="13" t="s">
        <v>25</v>
      </c>
      <c r="O1554" s="58" t="s">
        <v>13</v>
      </c>
      <c r="P1554" s="12">
        <v>0</v>
      </c>
      <c r="Q1554" s="59" t="s">
        <v>1703</v>
      </c>
      <c r="R1554" s="59"/>
      <c r="T1554" s="8">
        <f t="shared" si="91"/>
        <v>1</v>
      </c>
      <c r="U1554" s="17">
        <f t="shared" si="92"/>
        <v>0</v>
      </c>
      <c r="V1554" s="17"/>
      <c r="W1554" s="19" t="str">
        <f t="shared" si="90"/>
        <v>El Corte Inglés S.A. 630712</v>
      </c>
      <c r="X1554" s="8">
        <f>_xlfn.COUNTIFS($L$2:$L50768,W1554)</f>
        <v>1</v>
      </c>
    </row>
    <row r="1555" spans="10:24" ht="13.5">
      <c r="J1555" s="8">
        <v>2015</v>
      </c>
      <c r="K1555" s="13" t="s">
        <v>246</v>
      </c>
      <c r="L1555" s="13" t="s">
        <v>1695</v>
      </c>
      <c r="M1555" s="101">
        <v>6050</v>
      </c>
      <c r="N1555" s="13" t="s">
        <v>25</v>
      </c>
      <c r="O1555" s="58" t="s">
        <v>13</v>
      </c>
      <c r="P1555" s="12">
        <v>0</v>
      </c>
      <c r="Q1555" s="59" t="s">
        <v>1708</v>
      </c>
      <c r="R1555" s="59"/>
      <c r="T1555" s="8">
        <f t="shared" si="91"/>
        <v>1</v>
      </c>
      <c r="U1555" s="17">
        <f t="shared" si="92"/>
        <v>0</v>
      </c>
      <c r="V1555" s="17"/>
      <c r="W1555" s="19" t="str">
        <f t="shared" si="90"/>
        <v>FCC Construcción S.A. 605000</v>
      </c>
      <c r="X1555" s="8">
        <f>_xlfn.COUNTIFS($L$2:$L50769,W1555)</f>
        <v>1</v>
      </c>
    </row>
    <row r="1556" spans="10:24" ht="13.5">
      <c r="J1556" s="8">
        <v>2015</v>
      </c>
      <c r="K1556" s="13" t="s">
        <v>246</v>
      </c>
      <c r="L1556" s="13" t="s">
        <v>1697</v>
      </c>
      <c r="M1556" s="101">
        <v>2340.81</v>
      </c>
      <c r="N1556" s="13" t="s">
        <v>25</v>
      </c>
      <c r="O1556" s="58" t="s">
        <v>13</v>
      </c>
      <c r="P1556" s="12">
        <v>0</v>
      </c>
      <c r="Q1556" s="59" t="s">
        <v>1709</v>
      </c>
      <c r="R1556" s="59"/>
      <c r="T1556" s="8">
        <f t="shared" si="91"/>
        <v>1</v>
      </c>
      <c r="U1556" s="17">
        <f t="shared" si="92"/>
        <v>0</v>
      </c>
      <c r="V1556" s="17"/>
      <c r="W1556" s="19" t="str">
        <f t="shared" si="90"/>
        <v>Gómez Pando S.L. 234081</v>
      </c>
      <c r="X1556" s="8">
        <f>_xlfn.COUNTIFS($L$2:$L50770,W1556)</f>
        <v>1</v>
      </c>
    </row>
    <row r="1557" spans="10:24" ht="13.5">
      <c r="J1557" s="8">
        <v>2015</v>
      </c>
      <c r="K1557" s="13" t="s">
        <v>246</v>
      </c>
      <c r="L1557" s="13" t="s">
        <v>1699</v>
      </c>
      <c r="M1557" s="101">
        <v>1984.4</v>
      </c>
      <c r="N1557" s="13" t="s">
        <v>25</v>
      </c>
      <c r="O1557" s="58" t="s">
        <v>13</v>
      </c>
      <c r="P1557" s="12">
        <v>0</v>
      </c>
      <c r="Q1557" s="59" t="s">
        <v>1701</v>
      </c>
      <c r="R1557" s="59"/>
      <c r="T1557" s="8">
        <f t="shared" si="91"/>
        <v>1</v>
      </c>
      <c r="U1557" s="17">
        <f t="shared" si="92"/>
        <v>0</v>
      </c>
      <c r="V1557" s="17"/>
      <c r="W1557" s="19" t="str">
        <f aca="true" t="shared" si="93" ref="W1557:W1600">L1557</f>
        <v>Indar Electric S.L. 198440</v>
      </c>
      <c r="X1557" s="8">
        <f>_xlfn.COUNTIFS($L$2:$L50771,W1557)</f>
        <v>1</v>
      </c>
    </row>
    <row r="1558" spans="10:24" ht="13.5">
      <c r="J1558" s="8">
        <v>2015</v>
      </c>
      <c r="K1558" s="13" t="s">
        <v>246</v>
      </c>
      <c r="L1558" s="13" t="s">
        <v>1682</v>
      </c>
      <c r="M1558" s="101">
        <v>8350.51</v>
      </c>
      <c r="N1558" s="13" t="s">
        <v>25</v>
      </c>
      <c r="O1558" s="58" t="s">
        <v>13</v>
      </c>
      <c r="P1558" s="12">
        <v>0</v>
      </c>
      <c r="Q1558" s="59" t="s">
        <v>1701</v>
      </c>
      <c r="R1558" s="59"/>
      <c r="T1558" s="8">
        <f t="shared" si="91"/>
        <v>1</v>
      </c>
      <c r="U1558" s="17">
        <f t="shared" si="92"/>
        <v>0</v>
      </c>
      <c r="V1558" s="17"/>
      <c r="W1558" s="19" t="str">
        <f t="shared" si="93"/>
        <v>Indar Electric S.L. 835051</v>
      </c>
      <c r="X1558" s="8">
        <f>_xlfn.COUNTIFS($L$2:$L50772,W1558)</f>
        <v>1</v>
      </c>
    </row>
    <row r="1559" spans="10:24" ht="13.5">
      <c r="J1559" s="8">
        <v>2015</v>
      </c>
      <c r="K1559" s="13" t="s">
        <v>246</v>
      </c>
      <c r="L1559" s="13" t="s">
        <v>1686</v>
      </c>
      <c r="M1559" s="101">
        <v>19115</v>
      </c>
      <c r="N1559" s="13" t="s">
        <v>25</v>
      </c>
      <c r="O1559" s="58" t="s">
        <v>13</v>
      </c>
      <c r="P1559" s="12">
        <v>0</v>
      </c>
      <c r="Q1559" s="59" t="s">
        <v>1702</v>
      </c>
      <c r="R1559" s="59"/>
      <c r="T1559" s="8">
        <f t="shared" si="91"/>
        <v>1</v>
      </c>
      <c r="U1559" s="17">
        <f t="shared" si="92"/>
        <v>0</v>
      </c>
      <c r="V1559" s="17"/>
      <c r="W1559" s="19" t="str">
        <f t="shared" si="93"/>
        <v>Quimi Romar S.L.U. 1911500</v>
      </c>
      <c r="X1559" s="8">
        <f>_xlfn.COUNTIFS($L$2:$L50773,W1559)</f>
        <v>1</v>
      </c>
    </row>
    <row r="1560" spans="10:24" ht="13.5">
      <c r="J1560" s="8">
        <v>2015</v>
      </c>
      <c r="K1560" s="13" t="s">
        <v>246</v>
      </c>
      <c r="L1560" s="13" t="s">
        <v>1683</v>
      </c>
      <c r="M1560" s="101">
        <v>7388.08</v>
      </c>
      <c r="N1560" s="13" t="s">
        <v>25</v>
      </c>
      <c r="O1560" s="58" t="s">
        <v>13</v>
      </c>
      <c r="P1560" s="12">
        <v>0</v>
      </c>
      <c r="Q1560" s="59" t="s">
        <v>1702</v>
      </c>
      <c r="R1560" s="59"/>
      <c r="T1560" s="8">
        <f t="shared" si="91"/>
        <v>1</v>
      </c>
      <c r="U1560" s="17">
        <f t="shared" si="92"/>
        <v>0</v>
      </c>
      <c r="V1560" s="17"/>
      <c r="W1560" s="19" t="str">
        <f t="shared" si="93"/>
        <v>Quimi Romar S.L.U. 738808</v>
      </c>
      <c r="X1560" s="8">
        <f>_xlfn.COUNTIFS($L$2:$L50774,W1560)</f>
        <v>1</v>
      </c>
    </row>
    <row r="1561" spans="10:24" ht="13.5">
      <c r="J1561" s="8">
        <v>2015</v>
      </c>
      <c r="K1561" s="13" t="s">
        <v>246</v>
      </c>
      <c r="L1561" s="13" t="s">
        <v>1688</v>
      </c>
      <c r="M1561" s="101">
        <v>6260.9</v>
      </c>
      <c r="N1561" s="13" t="s">
        <v>25</v>
      </c>
      <c r="O1561" s="58" t="s">
        <v>13</v>
      </c>
      <c r="P1561" s="12">
        <v>0</v>
      </c>
      <c r="Q1561" s="59" t="s">
        <v>1704</v>
      </c>
      <c r="R1561" s="59"/>
      <c r="T1561" s="8">
        <f t="shared" si="91"/>
        <v>1</v>
      </c>
      <c r="U1561" s="17">
        <f t="shared" si="92"/>
        <v>0</v>
      </c>
      <c r="V1561" s="17"/>
      <c r="W1561" s="19" t="str">
        <f t="shared" si="93"/>
        <v>Recreativos Franco S.A. 626090</v>
      </c>
      <c r="X1561" s="8">
        <f>_xlfn.COUNTIFS($L$2:$L50775,W1561)</f>
        <v>1</v>
      </c>
    </row>
    <row r="1562" spans="10:24" ht="13.5">
      <c r="J1562" s="75">
        <v>2015</v>
      </c>
      <c r="K1562" s="19" t="s">
        <v>246</v>
      </c>
      <c r="L1562" s="91" t="s">
        <v>1712</v>
      </c>
      <c r="M1562" s="72">
        <v>2904.91</v>
      </c>
      <c r="N1562" s="13" t="s">
        <v>25</v>
      </c>
      <c r="O1562" s="58" t="s">
        <v>13</v>
      </c>
      <c r="P1562" s="12">
        <v>0</v>
      </c>
      <c r="Q1562" s="59" t="s">
        <v>1713</v>
      </c>
      <c r="R1562" s="59"/>
      <c r="T1562" s="8">
        <f t="shared" si="91"/>
        <v>1</v>
      </c>
      <c r="U1562" s="17">
        <f t="shared" si="92"/>
        <v>0</v>
      </c>
      <c r="V1562" s="17"/>
      <c r="W1562" s="19" t="str">
        <f t="shared" si="93"/>
        <v>Recubrimientos y Moldeados SA 290491</v>
      </c>
      <c r="X1562" s="8">
        <f>_xlfn.COUNTIFS($L$2:$L50776,W1562)</f>
        <v>1</v>
      </c>
    </row>
    <row r="1563" spans="10:24" ht="13.5">
      <c r="J1563" s="8">
        <v>2015</v>
      </c>
      <c r="K1563" s="13" t="s">
        <v>246</v>
      </c>
      <c r="L1563" s="13" t="s">
        <v>1692</v>
      </c>
      <c r="M1563" s="101">
        <v>2819.3</v>
      </c>
      <c r="N1563" s="13" t="s">
        <v>25</v>
      </c>
      <c r="O1563" s="58" t="s">
        <v>13</v>
      </c>
      <c r="P1563" s="12">
        <v>0</v>
      </c>
      <c r="Q1563" s="59" t="s">
        <v>1706</v>
      </c>
      <c r="R1563" s="59"/>
      <c r="T1563" s="8">
        <f t="shared" si="91"/>
        <v>1</v>
      </c>
      <c r="U1563" s="17">
        <f t="shared" si="92"/>
        <v>0</v>
      </c>
      <c r="V1563" s="17"/>
      <c r="W1563" s="19" t="str">
        <f t="shared" si="93"/>
        <v>RV Cooling Tech S.L. 281930</v>
      </c>
      <c r="X1563" s="8">
        <f>_xlfn.COUNTIFS($L$2:$L50777,W1563)</f>
        <v>1</v>
      </c>
    </row>
    <row r="1564" spans="10:24" ht="13.5">
      <c r="J1564" s="8">
        <v>2015</v>
      </c>
      <c r="K1564" s="13" t="s">
        <v>246</v>
      </c>
      <c r="L1564" s="13" t="s">
        <v>1681</v>
      </c>
      <c r="M1564" s="101">
        <v>8906.12</v>
      </c>
      <c r="N1564" s="13" t="s">
        <v>25</v>
      </c>
      <c r="O1564" s="58" t="s">
        <v>13</v>
      </c>
      <c r="P1564" s="12">
        <v>0</v>
      </c>
      <c r="Q1564" s="59" t="s">
        <v>1700</v>
      </c>
      <c r="R1564" s="59"/>
      <c r="T1564" s="8">
        <f t="shared" si="91"/>
        <v>1</v>
      </c>
      <c r="U1564" s="17">
        <f t="shared" si="92"/>
        <v>0</v>
      </c>
      <c r="V1564" s="17"/>
      <c r="W1564" s="19" t="str">
        <f t="shared" si="93"/>
        <v>TRW Automotive España S.L. 890612</v>
      </c>
      <c r="X1564" s="8">
        <f>_xlfn.COUNTIFS($L$2:$L50778,W1564)</f>
        <v>1</v>
      </c>
    </row>
    <row r="1565" spans="10:24" ht="13.5">
      <c r="J1565" s="8">
        <v>2015</v>
      </c>
      <c r="K1565" s="13" t="s">
        <v>246</v>
      </c>
      <c r="L1565" s="13" t="s">
        <v>1689</v>
      </c>
      <c r="M1565" s="101">
        <v>12266.41</v>
      </c>
      <c r="N1565" s="13" t="s">
        <v>25</v>
      </c>
      <c r="O1565" s="58" t="s">
        <v>13</v>
      </c>
      <c r="P1565" s="12">
        <v>0</v>
      </c>
      <c r="Q1565" s="59" t="s">
        <v>1705</v>
      </c>
      <c r="R1565" s="59"/>
      <c r="T1565" s="8">
        <f t="shared" si="91"/>
        <v>1</v>
      </c>
      <c r="U1565" s="17">
        <f t="shared" si="92"/>
        <v>0</v>
      </c>
      <c r="V1565" s="17"/>
      <c r="W1565" s="19" t="str">
        <f t="shared" si="93"/>
        <v>UTE Presa de Alcolea (Prinur + Sacyr + R. Morales S.A.) 1226641</v>
      </c>
      <c r="X1565" s="8">
        <f>_xlfn.COUNTIFS($L$2:$L50779,W1565)</f>
        <v>1</v>
      </c>
    </row>
    <row r="1566" spans="10:24" ht="13.5">
      <c r="J1566" s="8">
        <v>2015</v>
      </c>
      <c r="K1566" s="13" t="s">
        <v>246</v>
      </c>
      <c r="L1566" s="13" t="s">
        <v>1691</v>
      </c>
      <c r="M1566" s="101">
        <v>2460.83</v>
      </c>
      <c r="N1566" s="13" t="s">
        <v>25</v>
      </c>
      <c r="O1566" s="58" t="s">
        <v>13</v>
      </c>
      <c r="P1566" s="12">
        <v>0</v>
      </c>
      <c r="Q1566" s="59" t="s">
        <v>1705</v>
      </c>
      <c r="R1566" s="59"/>
      <c r="T1566" s="8">
        <f t="shared" si="91"/>
        <v>1</v>
      </c>
      <c r="U1566" s="17">
        <f t="shared" si="92"/>
        <v>0</v>
      </c>
      <c r="V1566" s="17"/>
      <c r="W1566" s="19" t="str">
        <f t="shared" si="93"/>
        <v>UTE Presa de Alcolea (Prinur + Sacyr + R. Morales S.A.) 246083</v>
      </c>
      <c r="X1566" s="8">
        <f>_xlfn.COUNTIFS($L$2:$L50780,W1566)</f>
        <v>1</v>
      </c>
    </row>
    <row r="1567" spans="10:24" ht="13.5">
      <c r="J1567" s="8">
        <v>2015</v>
      </c>
      <c r="K1567" s="13" t="s">
        <v>246</v>
      </c>
      <c r="L1567" s="13" t="s">
        <v>1698</v>
      </c>
      <c r="M1567" s="101">
        <v>1991.67</v>
      </c>
      <c r="N1567" s="13" t="s">
        <v>25</v>
      </c>
      <c r="O1567" s="58" t="s">
        <v>13</v>
      </c>
      <c r="P1567" s="12">
        <v>0</v>
      </c>
      <c r="Q1567" s="59" t="s">
        <v>1710</v>
      </c>
      <c r="R1567" s="59"/>
      <c r="T1567" s="8">
        <f t="shared" si="91"/>
        <v>1</v>
      </c>
      <c r="U1567" s="17">
        <f t="shared" si="92"/>
        <v>0</v>
      </c>
      <c r="V1567" s="17"/>
      <c r="W1567" s="19" t="str">
        <f t="shared" si="93"/>
        <v>UTE Presa de Alcolea (Prinur + Sacyr + Rafael Morales S.A.) 199167</v>
      </c>
      <c r="X1567" s="8">
        <f>_xlfn.COUNTIFS($L$2:$L50781,W1567)</f>
        <v>1</v>
      </c>
    </row>
    <row r="1568" spans="10:24" ht="13.5">
      <c r="J1568" s="8">
        <v>2015</v>
      </c>
      <c r="K1568" s="13" t="s">
        <v>246</v>
      </c>
      <c r="L1568" s="13" t="s">
        <v>1684</v>
      </c>
      <c r="M1568" s="101">
        <v>4555.95</v>
      </c>
      <c r="N1568" s="13" t="s">
        <v>25</v>
      </c>
      <c r="O1568" s="58" t="s">
        <v>13</v>
      </c>
      <c r="P1568" s="12">
        <v>0</v>
      </c>
      <c r="Q1568" s="59" t="s">
        <v>556</v>
      </c>
      <c r="R1568" s="59"/>
      <c r="T1568" s="8">
        <f t="shared" si="91"/>
        <v>1</v>
      </c>
      <c r="U1568" s="17">
        <f t="shared" si="92"/>
        <v>0</v>
      </c>
      <c r="V1568" s="17"/>
      <c r="W1568" s="19" t="str">
        <f t="shared" si="93"/>
        <v>UTE Presa de Alcolea (Prinur + Sacyr + Rafael Morales S.A.) 455595</v>
      </c>
      <c r="X1568" s="8">
        <f>_xlfn.COUNTIFS($L$2:$L50782,W1568)</f>
        <v>1</v>
      </c>
    </row>
    <row r="1569" spans="10:24" ht="13.5">
      <c r="J1569" s="74">
        <v>2015</v>
      </c>
      <c r="K1569" s="80" t="s">
        <v>4</v>
      </c>
      <c r="L1569" s="88" t="s">
        <v>343</v>
      </c>
      <c r="M1569" s="23">
        <v>33263</v>
      </c>
      <c r="N1569" s="11" t="s">
        <v>25</v>
      </c>
      <c r="O1569" s="52" t="s">
        <v>13</v>
      </c>
      <c r="P1569" s="12">
        <v>0</v>
      </c>
      <c r="Q1569" s="59" t="s">
        <v>1554</v>
      </c>
      <c r="R1569" s="59"/>
      <c r="T1569" s="8">
        <f t="shared" si="91"/>
        <v>1</v>
      </c>
      <c r="U1569" s="17">
        <f t="shared" si="92"/>
        <v>0</v>
      </c>
      <c r="V1569" s="17"/>
      <c r="W1569" s="19" t="str">
        <f t="shared" si="93"/>
        <v>CPP_007022</v>
      </c>
      <c r="X1569" s="8">
        <f>_xlfn.COUNTIFS($L$2:$L50783,W1569)</f>
        <v>1</v>
      </c>
    </row>
    <row r="1570" spans="10:24" ht="13.5">
      <c r="J1570" s="8">
        <v>2015</v>
      </c>
      <c r="K1570" s="13" t="s">
        <v>4</v>
      </c>
      <c r="L1570" s="100" t="s">
        <v>1631</v>
      </c>
      <c r="M1570" s="24">
        <v>12755</v>
      </c>
      <c r="N1570" s="11" t="s">
        <v>25</v>
      </c>
      <c r="O1570" s="52" t="s">
        <v>119</v>
      </c>
      <c r="P1570" s="12">
        <v>1</v>
      </c>
      <c r="Q1570" s="59"/>
      <c r="R1570" s="59"/>
      <c r="T1570" s="8">
        <f t="shared" si="91"/>
        <v>1</v>
      </c>
      <c r="U1570" s="17">
        <f t="shared" si="92"/>
        <v>1</v>
      </c>
      <c r="V1570" s="17"/>
      <c r="W1570" s="19" t="str">
        <f t="shared" si="93"/>
        <v>CPP_008459</v>
      </c>
      <c r="X1570" s="8">
        <f>_xlfn.COUNTIFS($L$2:$L50784,W1570)</f>
        <v>1</v>
      </c>
    </row>
    <row r="1571" spans="10:24" ht="13.5">
      <c r="J1571" s="74">
        <v>2015</v>
      </c>
      <c r="K1571" s="80" t="s">
        <v>4</v>
      </c>
      <c r="L1571" s="88" t="s">
        <v>1752</v>
      </c>
      <c r="M1571" s="23">
        <v>9459</v>
      </c>
      <c r="N1571" s="11" t="s">
        <v>25</v>
      </c>
      <c r="O1571" s="52" t="s">
        <v>119</v>
      </c>
      <c r="P1571" s="12" t="s">
        <v>812</v>
      </c>
      <c r="Q1571" s="59" t="s">
        <v>495</v>
      </c>
      <c r="R1571" s="12"/>
      <c r="T1571" s="8">
        <f t="shared" si="91"/>
        <v>1</v>
      </c>
      <c r="U1571" s="17">
        <f t="shared" si="92"/>
        <v>1</v>
      </c>
      <c r="V1571" s="17"/>
      <c r="W1571" s="19" t="str">
        <f t="shared" si="93"/>
        <v>CPP_008480</v>
      </c>
      <c r="X1571" s="8">
        <f>_xlfn.COUNTIFS($L$2:$L50785,W1571)</f>
        <v>1</v>
      </c>
    </row>
    <row r="1572" spans="10:24" ht="13.5">
      <c r="J1572" s="8">
        <v>2015</v>
      </c>
      <c r="K1572" s="13" t="s">
        <v>4</v>
      </c>
      <c r="L1572" s="100" t="s">
        <v>1626</v>
      </c>
      <c r="M1572" s="24">
        <v>999</v>
      </c>
      <c r="N1572" s="11" t="s">
        <v>25</v>
      </c>
      <c r="O1572" s="52" t="s">
        <v>13</v>
      </c>
      <c r="P1572" s="12">
        <v>0</v>
      </c>
      <c r="Q1572" s="59" t="s">
        <v>430</v>
      </c>
      <c r="R1572" s="59"/>
      <c r="T1572" s="8">
        <f t="shared" si="91"/>
        <v>1</v>
      </c>
      <c r="U1572" s="17">
        <f t="shared" si="92"/>
        <v>0</v>
      </c>
      <c r="V1572" s="17"/>
      <c r="W1572" s="19" t="str">
        <f t="shared" si="93"/>
        <v>CPP_008842</v>
      </c>
      <c r="X1572" s="8">
        <f>_xlfn.COUNTIFS($L$2:$L50786,W1572)</f>
        <v>1</v>
      </c>
    </row>
    <row r="1573" spans="10:24" ht="13.5">
      <c r="J1573" s="8">
        <v>2015</v>
      </c>
      <c r="K1573" s="13" t="s">
        <v>4</v>
      </c>
      <c r="L1573" s="100" t="s">
        <v>1625</v>
      </c>
      <c r="M1573" s="24">
        <v>999</v>
      </c>
      <c r="N1573" s="11" t="s">
        <v>25</v>
      </c>
      <c r="O1573" s="52" t="s">
        <v>13</v>
      </c>
      <c r="P1573" s="12">
        <v>0</v>
      </c>
      <c r="Q1573" s="59" t="s">
        <v>475</v>
      </c>
      <c r="R1573" s="59"/>
      <c r="T1573" s="8">
        <f t="shared" si="91"/>
        <v>1</v>
      </c>
      <c r="U1573" s="17">
        <f t="shared" si="92"/>
        <v>0</v>
      </c>
      <c r="V1573" s="17"/>
      <c r="W1573" s="19" t="str">
        <f t="shared" si="93"/>
        <v>CPP_008868</v>
      </c>
      <c r="X1573" s="8">
        <f>_xlfn.COUNTIFS($L$2:$L50787,W1573)</f>
        <v>1</v>
      </c>
    </row>
    <row r="1574" spans="10:24" ht="13.5">
      <c r="J1574" s="74">
        <v>2015</v>
      </c>
      <c r="K1574" s="80" t="s">
        <v>4</v>
      </c>
      <c r="L1574" s="88" t="s">
        <v>1579</v>
      </c>
      <c r="M1574" s="24">
        <v>999</v>
      </c>
      <c r="N1574" s="11" t="s">
        <v>14</v>
      </c>
      <c r="O1574" s="52" t="s">
        <v>13</v>
      </c>
      <c r="P1574" s="12">
        <v>0</v>
      </c>
      <c r="Q1574" s="12"/>
      <c r="R1574" s="12"/>
      <c r="T1574" s="8">
        <f t="shared" si="91"/>
        <v>1</v>
      </c>
      <c r="U1574" s="17">
        <f t="shared" si="92"/>
        <v>0</v>
      </c>
      <c r="V1574" s="17"/>
      <c r="W1574" s="19" t="str">
        <f t="shared" si="93"/>
        <v>CPP_008874</v>
      </c>
      <c r="X1574" s="8">
        <f>_xlfn.COUNTIFS($L$2:$L50788,W1574)</f>
        <v>1</v>
      </c>
    </row>
    <row r="1575" spans="10:24" ht="13.5">
      <c r="J1575" s="8">
        <v>2015</v>
      </c>
      <c r="K1575" s="13" t="s">
        <v>4</v>
      </c>
      <c r="L1575" s="100" t="s">
        <v>1624</v>
      </c>
      <c r="M1575" s="24">
        <v>999</v>
      </c>
      <c r="N1575" s="11" t="s">
        <v>25</v>
      </c>
      <c r="O1575" s="52" t="s">
        <v>13</v>
      </c>
      <c r="P1575" s="12">
        <v>0</v>
      </c>
      <c r="Q1575" s="59" t="s">
        <v>503</v>
      </c>
      <c r="R1575" s="59"/>
      <c r="T1575" s="8">
        <f t="shared" si="91"/>
        <v>1</v>
      </c>
      <c r="U1575" s="17">
        <f t="shared" si="92"/>
        <v>0</v>
      </c>
      <c r="V1575" s="17"/>
      <c r="W1575" s="19" t="str">
        <f t="shared" si="93"/>
        <v>CPP_008918</v>
      </c>
      <c r="X1575" s="8">
        <f>_xlfn.COUNTIFS($L$2:$L50789,W1575)</f>
        <v>1</v>
      </c>
    </row>
    <row r="1576" spans="10:24" ht="13.5">
      <c r="J1576" s="74">
        <v>2015</v>
      </c>
      <c r="K1576" s="80" t="s">
        <v>4</v>
      </c>
      <c r="L1576" s="88" t="s">
        <v>1601</v>
      </c>
      <c r="M1576" s="24">
        <v>14862</v>
      </c>
      <c r="N1576" s="11" t="s">
        <v>25</v>
      </c>
      <c r="O1576" s="52" t="s">
        <v>13</v>
      </c>
      <c r="P1576" s="12">
        <v>0</v>
      </c>
      <c r="Q1576" s="59" t="s">
        <v>1602</v>
      </c>
      <c r="R1576" s="59"/>
      <c r="T1576" s="8">
        <f t="shared" si="91"/>
        <v>1</v>
      </c>
      <c r="U1576" s="17">
        <f t="shared" si="92"/>
        <v>0</v>
      </c>
      <c r="V1576" s="17"/>
      <c r="W1576" s="19" t="str">
        <f t="shared" si="93"/>
        <v>CPP_008986 </v>
      </c>
      <c r="X1576" s="8">
        <f>_xlfn.COUNTIFS($L$2:$L50790,W1576)</f>
        <v>1</v>
      </c>
    </row>
    <row r="1577" spans="10:24" ht="13.5">
      <c r="J1577" s="8">
        <v>2015</v>
      </c>
      <c r="K1577" s="13" t="s">
        <v>4</v>
      </c>
      <c r="L1577" s="100" t="s">
        <v>1623</v>
      </c>
      <c r="M1577" s="24">
        <v>999</v>
      </c>
      <c r="N1577" s="11" t="s">
        <v>25</v>
      </c>
      <c r="O1577" s="52" t="s">
        <v>13</v>
      </c>
      <c r="P1577" s="12">
        <v>0</v>
      </c>
      <c r="Q1577" s="59" t="s">
        <v>1622</v>
      </c>
      <c r="R1577" s="59"/>
      <c r="T1577" s="8">
        <f t="shared" si="91"/>
        <v>1</v>
      </c>
      <c r="U1577" s="17">
        <f t="shared" si="92"/>
        <v>0</v>
      </c>
      <c r="V1577" s="17"/>
      <c r="W1577" s="19" t="str">
        <f t="shared" si="93"/>
        <v>CPP_009207</v>
      </c>
      <c r="X1577" s="8">
        <f>_xlfn.COUNTIFS($L$2:$L50791,W1577)</f>
        <v>1</v>
      </c>
    </row>
    <row r="1578" spans="10:24" ht="13.5">
      <c r="J1578" s="74">
        <v>2015</v>
      </c>
      <c r="K1578" s="80" t="s">
        <v>4</v>
      </c>
      <c r="L1578" s="88" t="s">
        <v>1751</v>
      </c>
      <c r="M1578" s="23">
        <v>11495</v>
      </c>
      <c r="N1578" s="11" t="s">
        <v>25</v>
      </c>
      <c r="O1578" s="52" t="s">
        <v>13</v>
      </c>
      <c r="P1578" s="12">
        <v>0</v>
      </c>
      <c r="Q1578" s="12" t="s">
        <v>1750</v>
      </c>
      <c r="R1578" s="12"/>
      <c r="T1578" s="8">
        <f t="shared" si="91"/>
        <v>1</v>
      </c>
      <c r="U1578" s="17">
        <f t="shared" si="92"/>
        <v>0</v>
      </c>
      <c r="V1578" s="17"/>
      <c r="W1578" s="19" t="str">
        <f t="shared" si="93"/>
        <v>CPP_009753</v>
      </c>
      <c r="X1578" s="8">
        <f>_xlfn.COUNTIFS($L$2:$L50792,W1578)</f>
        <v>1</v>
      </c>
    </row>
    <row r="1579" spans="10:24" ht="13.5">
      <c r="J1579" s="74">
        <v>2015</v>
      </c>
      <c r="K1579" s="80" t="s">
        <v>1620</v>
      </c>
      <c r="L1579" s="100" t="s">
        <v>1739</v>
      </c>
      <c r="M1579" s="23">
        <v>50000</v>
      </c>
      <c r="N1579" s="11" t="s">
        <v>25</v>
      </c>
      <c r="O1579" s="52" t="s">
        <v>13</v>
      </c>
      <c r="P1579" s="12">
        <v>0</v>
      </c>
      <c r="Q1579" s="59"/>
      <c r="R1579" s="88" t="s">
        <v>1617</v>
      </c>
      <c r="T1579" s="8">
        <f t="shared" si="91"/>
        <v>1</v>
      </c>
      <c r="U1579" s="17">
        <f t="shared" si="92"/>
        <v>0</v>
      </c>
      <c r="V1579" s="17"/>
      <c r="W1579" s="19" t="str">
        <f t="shared" si="93"/>
        <v>17</v>
      </c>
      <c r="X1579" s="8">
        <f>_xlfn.COUNTIFS($L$2:$L50793,W1579)</f>
        <v>1</v>
      </c>
    </row>
    <row r="1580" spans="10:24" ht="13.5">
      <c r="J1580" s="74">
        <v>2015</v>
      </c>
      <c r="K1580" s="80" t="s">
        <v>1620</v>
      </c>
      <c r="L1580" s="88" t="s">
        <v>1741</v>
      </c>
      <c r="M1580" s="23">
        <v>6000</v>
      </c>
      <c r="N1580" s="11" t="s">
        <v>25</v>
      </c>
      <c r="O1580" s="52" t="s">
        <v>13</v>
      </c>
      <c r="P1580" s="12">
        <v>0</v>
      </c>
      <c r="Q1580" s="59" t="s">
        <v>1725</v>
      </c>
      <c r="R1580" s="88" t="s">
        <v>1618</v>
      </c>
      <c r="T1580" s="8">
        <f t="shared" si="91"/>
        <v>1</v>
      </c>
      <c r="U1580" s="17">
        <f t="shared" si="92"/>
        <v>0</v>
      </c>
      <c r="V1580" s="17"/>
      <c r="W1580" s="19" t="str">
        <f t="shared" si="93"/>
        <v>19</v>
      </c>
      <c r="X1580" s="8">
        <f>_xlfn.COUNTIFS($L$2:$L50794,W1580)</f>
        <v>1</v>
      </c>
    </row>
    <row r="1581" spans="10:24" ht="13.5">
      <c r="J1581" s="74">
        <v>2015</v>
      </c>
      <c r="K1581" s="80" t="s">
        <v>1620</v>
      </c>
      <c r="L1581" s="88" t="s">
        <v>1742</v>
      </c>
      <c r="M1581" s="23">
        <v>30000</v>
      </c>
      <c r="N1581" s="11" t="s">
        <v>25</v>
      </c>
      <c r="O1581" s="52" t="s">
        <v>13</v>
      </c>
      <c r="P1581" s="12">
        <v>0</v>
      </c>
      <c r="Q1581" s="59"/>
      <c r="R1581" s="88" t="s">
        <v>1619</v>
      </c>
      <c r="T1581" s="8">
        <f t="shared" si="91"/>
        <v>1</v>
      </c>
      <c r="U1581" s="17">
        <f t="shared" si="92"/>
        <v>0</v>
      </c>
      <c r="V1581" s="17"/>
      <c r="W1581" s="19" t="str">
        <f t="shared" si="93"/>
        <v>20</v>
      </c>
      <c r="X1581" s="8">
        <f>_xlfn.COUNTIFS($L$2:$L50795,W1581)</f>
        <v>1</v>
      </c>
    </row>
    <row r="1582" spans="10:24" ht="13.5">
      <c r="J1582" s="74">
        <v>2015</v>
      </c>
      <c r="K1582" s="80" t="s">
        <v>1620</v>
      </c>
      <c r="L1582" s="88" t="s">
        <v>1740</v>
      </c>
      <c r="M1582" s="23">
        <v>50000</v>
      </c>
      <c r="N1582" s="11" t="s">
        <v>25</v>
      </c>
      <c r="O1582" s="52" t="s">
        <v>13</v>
      </c>
      <c r="P1582" s="12">
        <v>0</v>
      </c>
      <c r="Q1582" s="59"/>
      <c r="R1582" s="88" t="s">
        <v>1616</v>
      </c>
      <c r="T1582" s="8">
        <f t="shared" si="91"/>
        <v>1</v>
      </c>
      <c r="U1582" s="17">
        <f t="shared" si="92"/>
        <v>0</v>
      </c>
      <c r="V1582" s="17"/>
      <c r="W1582" s="19" t="str">
        <f t="shared" si="93"/>
        <v>21</v>
      </c>
      <c r="X1582" s="8">
        <f>_xlfn.COUNTIFS($L$2:$L50796,W1582)</f>
        <v>1</v>
      </c>
    </row>
    <row r="1583" spans="10:24" ht="13.5">
      <c r="J1583" s="74">
        <v>2015</v>
      </c>
      <c r="K1583" s="80" t="s">
        <v>1620</v>
      </c>
      <c r="L1583" s="88" t="s">
        <v>1746</v>
      </c>
      <c r="M1583" s="23">
        <v>20440</v>
      </c>
      <c r="N1583" s="11" t="s">
        <v>25</v>
      </c>
      <c r="O1583" s="52" t="s">
        <v>13</v>
      </c>
      <c r="P1583" s="12">
        <v>0</v>
      </c>
      <c r="Q1583" s="59"/>
      <c r="R1583" s="12" t="s">
        <v>1743</v>
      </c>
      <c r="T1583" s="8">
        <f t="shared" si="91"/>
        <v>1</v>
      </c>
      <c r="U1583" s="17">
        <f t="shared" si="92"/>
        <v>0</v>
      </c>
      <c r="V1583" s="17"/>
      <c r="W1583" s="19" t="str">
        <f t="shared" si="93"/>
        <v>22</v>
      </c>
      <c r="X1583" s="8">
        <f>_xlfn.COUNTIFS($L$2:$L50797,W1583)</f>
        <v>1</v>
      </c>
    </row>
    <row r="1584" spans="10:24" ht="13.5">
      <c r="J1584" s="74">
        <v>2015</v>
      </c>
      <c r="K1584" s="80" t="s">
        <v>1620</v>
      </c>
      <c r="L1584" s="88" t="s">
        <v>1747</v>
      </c>
      <c r="M1584" s="23">
        <v>6000</v>
      </c>
      <c r="N1584" s="11" t="s">
        <v>25</v>
      </c>
      <c r="O1584" s="52" t="s">
        <v>13</v>
      </c>
      <c r="P1584" s="12">
        <v>0</v>
      </c>
      <c r="Q1584" s="59"/>
      <c r="R1584" s="12" t="s">
        <v>1618</v>
      </c>
      <c r="T1584" s="8">
        <f t="shared" si="91"/>
        <v>1</v>
      </c>
      <c r="U1584" s="17">
        <f t="shared" si="92"/>
        <v>0</v>
      </c>
      <c r="V1584" s="17"/>
      <c r="W1584" s="19" t="str">
        <f t="shared" si="93"/>
        <v>23</v>
      </c>
      <c r="X1584" s="8">
        <f>_xlfn.COUNTIFS($L$2:$L50798,W1584)</f>
        <v>1</v>
      </c>
    </row>
    <row r="1585" spans="10:24" ht="13.5">
      <c r="J1585" s="74">
        <v>2015</v>
      </c>
      <c r="K1585" s="80" t="s">
        <v>1620</v>
      </c>
      <c r="L1585" s="88" t="s">
        <v>1745</v>
      </c>
      <c r="M1585" s="23">
        <v>10000</v>
      </c>
      <c r="N1585" s="11" t="s">
        <v>25</v>
      </c>
      <c r="O1585" s="52" t="s">
        <v>13</v>
      </c>
      <c r="P1585" s="12">
        <v>0</v>
      </c>
      <c r="Q1585" s="59"/>
      <c r="R1585" s="12" t="s">
        <v>1744</v>
      </c>
      <c r="T1585" s="8">
        <f t="shared" si="91"/>
        <v>1</v>
      </c>
      <c r="U1585" s="17">
        <f t="shared" si="92"/>
        <v>0</v>
      </c>
      <c r="V1585" s="17"/>
      <c r="W1585" s="19" t="str">
        <f t="shared" si="93"/>
        <v>27</v>
      </c>
      <c r="X1585" s="8">
        <f>_xlfn.COUNTIFS($L$2:$L50799,W1585)</f>
        <v>1</v>
      </c>
    </row>
    <row r="1586" spans="10:24" ht="13.5">
      <c r="J1586" s="74">
        <v>2015</v>
      </c>
      <c r="K1586" s="80" t="s">
        <v>1620</v>
      </c>
      <c r="L1586" s="88" t="s">
        <v>1749</v>
      </c>
      <c r="M1586" s="23">
        <v>50000</v>
      </c>
      <c r="N1586" s="11" t="s">
        <v>25</v>
      </c>
      <c r="O1586" s="52" t="s">
        <v>13</v>
      </c>
      <c r="P1586" s="12">
        <v>0</v>
      </c>
      <c r="Q1586" s="59"/>
      <c r="R1586" s="12" t="s">
        <v>1748</v>
      </c>
      <c r="T1586" s="8">
        <f t="shared" si="91"/>
        <v>1</v>
      </c>
      <c r="U1586" s="17">
        <f t="shared" si="92"/>
        <v>0</v>
      </c>
      <c r="V1586" s="17"/>
      <c r="W1586" s="19" t="str">
        <f t="shared" si="93"/>
        <v>30</v>
      </c>
      <c r="X1586" s="8">
        <f>_xlfn.COUNTIFS($L$2:$L50800,W1586)</f>
        <v>1</v>
      </c>
    </row>
    <row r="1587" spans="10:24" ht="13.5">
      <c r="J1587" s="74">
        <v>2015</v>
      </c>
      <c r="K1587" s="80" t="s">
        <v>7</v>
      </c>
      <c r="L1587" s="88">
        <v>967285044</v>
      </c>
      <c r="M1587" s="23">
        <v>12000</v>
      </c>
      <c r="N1587" s="11" t="s">
        <v>14</v>
      </c>
      <c r="O1587" s="52" t="s">
        <v>13</v>
      </c>
      <c r="P1587" s="12">
        <v>0</v>
      </c>
      <c r="Q1587" s="59"/>
      <c r="R1587" s="59"/>
      <c r="T1587" s="8">
        <f t="shared" si="91"/>
        <v>1</v>
      </c>
      <c r="U1587" s="17">
        <f t="shared" si="92"/>
        <v>0</v>
      </c>
      <c r="V1587" s="17"/>
      <c r="W1587" s="19">
        <f t="shared" si="93"/>
        <v>967285044</v>
      </c>
      <c r="X1587" s="8">
        <f>_xlfn.COUNTIFS($L$2:$L50801,W1587)</f>
        <v>1</v>
      </c>
    </row>
    <row r="1588" spans="10:24" ht="13.5">
      <c r="J1588" s="75">
        <v>2015</v>
      </c>
      <c r="K1588" s="19" t="s">
        <v>5</v>
      </c>
      <c r="L1588" s="91" t="s">
        <v>1638</v>
      </c>
      <c r="M1588" s="72">
        <v>25000</v>
      </c>
      <c r="N1588" s="13" t="s">
        <v>25</v>
      </c>
      <c r="O1588" s="58" t="s">
        <v>13</v>
      </c>
      <c r="P1588" s="12">
        <v>0</v>
      </c>
      <c r="Q1588" s="59"/>
      <c r="R1588" s="59"/>
      <c r="T1588" s="8">
        <f t="shared" si="91"/>
        <v>1</v>
      </c>
      <c r="U1588" s="17">
        <f t="shared" si="92"/>
        <v>0</v>
      </c>
      <c r="V1588" s="17"/>
      <c r="W1588" s="19" t="str">
        <f t="shared" si="93"/>
        <v>BEL000000115</v>
      </c>
      <c r="X1588" s="8">
        <f>_xlfn.COUNTIFS($L$2:$L50802,W1588)</f>
        <v>1</v>
      </c>
    </row>
    <row r="1589" spans="10:24" ht="13.5">
      <c r="J1589" s="75">
        <v>2015</v>
      </c>
      <c r="K1589" s="19" t="s">
        <v>5</v>
      </c>
      <c r="L1589" s="91" t="s">
        <v>1639</v>
      </c>
      <c r="M1589" s="72">
        <v>24600</v>
      </c>
      <c r="N1589" s="13" t="s">
        <v>25</v>
      </c>
      <c r="O1589" s="58" t="s">
        <v>13</v>
      </c>
      <c r="P1589" s="12">
        <v>0</v>
      </c>
      <c r="Q1589" s="59"/>
      <c r="R1589" s="59"/>
      <c r="T1589" s="8">
        <f t="shared" si="91"/>
        <v>1</v>
      </c>
      <c r="U1589" s="17">
        <f t="shared" si="92"/>
        <v>0</v>
      </c>
      <c r="V1589" s="17"/>
      <c r="W1589" s="19" t="str">
        <f t="shared" si="93"/>
        <v>BEL000000116</v>
      </c>
      <c r="X1589" s="8">
        <f>_xlfn.COUNTIFS($L$2:$L50803,W1589)</f>
        <v>1</v>
      </c>
    </row>
    <row r="1590" spans="10:24" ht="13.5">
      <c r="J1590" s="75">
        <v>2015</v>
      </c>
      <c r="K1590" s="19" t="s">
        <v>5</v>
      </c>
      <c r="L1590" s="91" t="s">
        <v>1640</v>
      </c>
      <c r="M1590" s="72">
        <v>50000</v>
      </c>
      <c r="N1590" s="13" t="s">
        <v>25</v>
      </c>
      <c r="O1590" s="58" t="s">
        <v>13</v>
      </c>
      <c r="P1590" s="12">
        <v>0</v>
      </c>
      <c r="Q1590" s="59"/>
      <c r="R1590" s="59"/>
      <c r="T1590" s="8">
        <f t="shared" si="91"/>
        <v>1</v>
      </c>
      <c r="U1590" s="17">
        <f t="shared" si="92"/>
        <v>0</v>
      </c>
      <c r="V1590" s="17"/>
      <c r="W1590" s="19" t="str">
        <f t="shared" si="93"/>
        <v>BEL000000117</v>
      </c>
      <c r="X1590" s="8">
        <f>_xlfn.COUNTIFS($L$2:$L50804,W1590)</f>
        <v>1</v>
      </c>
    </row>
    <row r="1591" spans="10:24" ht="13.5">
      <c r="J1591" s="75">
        <v>2015</v>
      </c>
      <c r="K1591" s="19" t="s">
        <v>5</v>
      </c>
      <c r="L1591" s="91" t="s">
        <v>1641</v>
      </c>
      <c r="M1591" s="72">
        <v>40000</v>
      </c>
      <c r="N1591" s="13" t="s">
        <v>25</v>
      </c>
      <c r="O1591" s="58" t="s">
        <v>13</v>
      </c>
      <c r="P1591" s="12">
        <v>0</v>
      </c>
      <c r="Q1591" s="59"/>
      <c r="R1591" s="59"/>
      <c r="T1591" s="8">
        <f t="shared" si="91"/>
        <v>1</v>
      </c>
      <c r="U1591" s="17">
        <f t="shared" si="92"/>
        <v>0</v>
      </c>
      <c r="V1591" s="17"/>
      <c r="W1591" s="19" t="str">
        <f t="shared" si="93"/>
        <v>BEL000000118</v>
      </c>
      <c r="X1591" s="8">
        <f>_xlfn.COUNTIFS($L$2:$L50805,W1591)</f>
        <v>1</v>
      </c>
    </row>
    <row r="1592" spans="10:24" ht="13.5">
      <c r="J1592" s="75">
        <v>2015</v>
      </c>
      <c r="K1592" s="19" t="s">
        <v>5</v>
      </c>
      <c r="L1592" s="91" t="s">
        <v>1642</v>
      </c>
      <c r="M1592" s="72">
        <v>75000</v>
      </c>
      <c r="N1592" s="13" t="s">
        <v>25</v>
      </c>
      <c r="O1592" s="58" t="s">
        <v>13</v>
      </c>
      <c r="P1592" s="12">
        <v>0</v>
      </c>
      <c r="Q1592" s="59"/>
      <c r="R1592" s="59"/>
      <c r="T1592" s="8">
        <f t="shared" si="91"/>
        <v>1</v>
      </c>
      <c r="U1592" s="17">
        <f t="shared" si="92"/>
        <v>0</v>
      </c>
      <c r="V1592" s="17"/>
      <c r="W1592" s="19" t="str">
        <f t="shared" si="93"/>
        <v>BEL000000119</v>
      </c>
      <c r="X1592" s="8">
        <f>_xlfn.COUNTIFS($L$2:$L50806,W1592)</f>
        <v>1</v>
      </c>
    </row>
    <row r="1593" spans="10:24" ht="13.5">
      <c r="J1593" s="75">
        <v>2015</v>
      </c>
      <c r="K1593" s="19" t="s">
        <v>5</v>
      </c>
      <c r="L1593" s="91" t="s">
        <v>1643</v>
      </c>
      <c r="M1593" s="72">
        <v>50000</v>
      </c>
      <c r="N1593" s="13" t="s">
        <v>25</v>
      </c>
      <c r="O1593" s="58" t="s">
        <v>13</v>
      </c>
      <c r="P1593" s="12">
        <v>0</v>
      </c>
      <c r="Q1593" s="59"/>
      <c r="R1593" s="59"/>
      <c r="T1593" s="8">
        <f t="shared" si="91"/>
        <v>1</v>
      </c>
      <c r="U1593" s="17">
        <f t="shared" si="92"/>
        <v>0</v>
      </c>
      <c r="V1593" s="17"/>
      <c r="W1593" s="19" t="str">
        <f t="shared" si="93"/>
        <v>BEL000000120</v>
      </c>
      <c r="X1593" s="8">
        <f>_xlfn.COUNTIFS($L$2:$L50807,W1593)</f>
        <v>1</v>
      </c>
    </row>
    <row r="1594" spans="10:24" ht="13.5">
      <c r="J1594" s="75">
        <v>2015</v>
      </c>
      <c r="K1594" s="19" t="s">
        <v>1715</v>
      </c>
      <c r="L1594" s="91" t="s">
        <v>1723</v>
      </c>
      <c r="M1594" s="72">
        <v>20000</v>
      </c>
      <c r="N1594" s="13" t="s">
        <v>25</v>
      </c>
      <c r="O1594" s="58" t="s">
        <v>13</v>
      </c>
      <c r="P1594" s="12">
        <v>0</v>
      </c>
      <c r="Q1594" s="59"/>
      <c r="R1594" s="59"/>
      <c r="T1594" s="8">
        <f t="shared" si="91"/>
        <v>1</v>
      </c>
      <c r="U1594" s="17">
        <f t="shared" si="92"/>
        <v>0</v>
      </c>
      <c r="V1594" s="17"/>
      <c r="W1594" s="19" t="str">
        <f t="shared" si="93"/>
        <v>#460423050</v>
      </c>
      <c r="X1594" s="8">
        <f>_xlfn.COUNTIFS($L$2:$L50808,W1594)</f>
        <v>1</v>
      </c>
    </row>
    <row r="1595" spans="10:24" ht="13.5">
      <c r="J1595" s="75">
        <v>2015</v>
      </c>
      <c r="K1595" s="19" t="s">
        <v>1715</v>
      </c>
      <c r="L1595" s="91" t="s">
        <v>1720</v>
      </c>
      <c r="M1595" s="72">
        <v>20500</v>
      </c>
      <c r="N1595" s="13" t="s">
        <v>25</v>
      </c>
      <c r="O1595" s="58" t="s">
        <v>13</v>
      </c>
      <c r="P1595" s="12">
        <v>0</v>
      </c>
      <c r="Q1595" s="59"/>
      <c r="R1595" s="59"/>
      <c r="T1595" s="8">
        <f t="shared" si="91"/>
        <v>1</v>
      </c>
      <c r="U1595" s="17">
        <f t="shared" si="92"/>
        <v>0</v>
      </c>
      <c r="V1595" s="17"/>
      <c r="W1595" s="19" t="str">
        <f t="shared" si="93"/>
        <v>#507705973</v>
      </c>
      <c r="X1595" s="8">
        <f>_xlfn.COUNTIFS($L$2:$L50809,W1595)</f>
        <v>1</v>
      </c>
    </row>
    <row r="1596" spans="10:24" ht="13.5">
      <c r="J1596" s="75">
        <v>2015</v>
      </c>
      <c r="K1596" s="19" t="s">
        <v>1715</v>
      </c>
      <c r="L1596" s="91" t="s">
        <v>1719</v>
      </c>
      <c r="M1596" s="72">
        <v>15000</v>
      </c>
      <c r="N1596" s="13" t="s">
        <v>25</v>
      </c>
      <c r="O1596" s="58" t="s">
        <v>13</v>
      </c>
      <c r="P1596" s="12">
        <v>0</v>
      </c>
      <c r="Q1596" s="59"/>
      <c r="R1596" s="59"/>
      <c r="T1596" s="8">
        <f t="shared" si="91"/>
        <v>1</v>
      </c>
      <c r="U1596" s="17">
        <f t="shared" si="92"/>
        <v>0</v>
      </c>
      <c r="V1596" s="17"/>
      <c r="W1596" s="19" t="str">
        <f t="shared" si="93"/>
        <v>#546910866</v>
      </c>
      <c r="X1596" s="8">
        <f>_xlfn.COUNTIFS($L$2:$L50810,W1596)</f>
        <v>1</v>
      </c>
    </row>
    <row r="1597" spans="10:24" ht="13.5">
      <c r="J1597" s="75">
        <v>2015</v>
      </c>
      <c r="K1597" s="19" t="s">
        <v>1715</v>
      </c>
      <c r="L1597" s="91" t="s">
        <v>1722</v>
      </c>
      <c r="M1597" s="72">
        <v>30000</v>
      </c>
      <c r="N1597" s="13" t="s">
        <v>25</v>
      </c>
      <c r="O1597" s="58" t="s">
        <v>13</v>
      </c>
      <c r="P1597" s="12">
        <v>0</v>
      </c>
      <c r="Q1597" s="59"/>
      <c r="R1597" s="59"/>
      <c r="T1597" s="8">
        <f t="shared" si="91"/>
        <v>1</v>
      </c>
      <c r="U1597" s="17">
        <f t="shared" si="92"/>
        <v>0</v>
      </c>
      <c r="V1597" s="17"/>
      <c r="W1597" s="19" t="str">
        <f t="shared" si="93"/>
        <v>#596433595</v>
      </c>
      <c r="X1597" s="8">
        <f>_xlfn.COUNTIFS($L$2:$L50811,W1597)</f>
        <v>1</v>
      </c>
    </row>
    <row r="1598" spans="10:24" ht="13.5">
      <c r="J1598" s="75">
        <v>2015</v>
      </c>
      <c r="K1598" s="19" t="s">
        <v>1621</v>
      </c>
      <c r="L1598" s="91" t="s">
        <v>1714</v>
      </c>
      <c r="M1598" s="72">
        <v>50750</v>
      </c>
      <c r="N1598" s="13" t="s">
        <v>25</v>
      </c>
      <c r="O1598" s="58" t="s">
        <v>13</v>
      </c>
      <c r="P1598" s="12">
        <v>0</v>
      </c>
      <c r="Q1598" s="59"/>
      <c r="R1598" s="59"/>
      <c r="T1598" s="8">
        <f t="shared" si="91"/>
        <v>1</v>
      </c>
      <c r="U1598" s="17">
        <f t="shared" si="92"/>
        <v>0</v>
      </c>
      <c r="V1598" s="17"/>
      <c r="W1598" s="19" t="str">
        <f t="shared" si="93"/>
        <v>#680350352</v>
      </c>
      <c r="X1598" s="8">
        <f>_xlfn.COUNTIFS($L$2:$L50812,W1598)</f>
        <v>1</v>
      </c>
    </row>
    <row r="1599" spans="10:24" ht="13.5">
      <c r="J1599" s="75">
        <v>2015</v>
      </c>
      <c r="K1599" s="19" t="s">
        <v>1715</v>
      </c>
      <c r="L1599" s="91" t="s">
        <v>1721</v>
      </c>
      <c r="M1599" s="72">
        <v>35000</v>
      </c>
      <c r="N1599" s="13" t="s">
        <v>25</v>
      </c>
      <c r="O1599" s="58" t="s">
        <v>13</v>
      </c>
      <c r="P1599" s="12">
        <v>0</v>
      </c>
      <c r="Q1599" s="59"/>
      <c r="R1599" s="59"/>
      <c r="T1599" s="8">
        <f t="shared" si="91"/>
        <v>1</v>
      </c>
      <c r="U1599" s="17">
        <f t="shared" si="92"/>
        <v>0</v>
      </c>
      <c r="V1599" s="17"/>
      <c r="W1599" s="19" t="str">
        <f t="shared" si="93"/>
        <v>#862241881</v>
      </c>
      <c r="X1599" s="8">
        <f>_xlfn.COUNTIFS($L$2:$L50813,W1599)</f>
        <v>1</v>
      </c>
    </row>
    <row r="1600" spans="10:24" ht="13.5">
      <c r="J1600" s="75">
        <v>2015</v>
      </c>
      <c r="K1600" s="19" t="s">
        <v>1715</v>
      </c>
      <c r="L1600" s="91" t="s">
        <v>1718</v>
      </c>
      <c r="M1600" s="72">
        <v>12000</v>
      </c>
      <c r="N1600" s="13" t="s">
        <v>25</v>
      </c>
      <c r="O1600" s="58" t="s">
        <v>13</v>
      </c>
      <c r="P1600" s="12">
        <v>0</v>
      </c>
      <c r="Q1600" s="59"/>
      <c r="R1600" s="59"/>
      <c r="T1600" s="8">
        <f t="shared" si="91"/>
        <v>1</v>
      </c>
      <c r="U1600" s="17">
        <f t="shared" si="92"/>
        <v>0</v>
      </c>
      <c r="V1600" s="17"/>
      <c r="W1600" s="19" t="str">
        <f t="shared" si="93"/>
        <v>#883511782</v>
      </c>
      <c r="X1600" s="8">
        <f>_xlfn.COUNTIFS($L$2:$L50814,W1600)</f>
        <v>1</v>
      </c>
    </row>
    <row r="1601" spans="10:24" ht="13.5">
      <c r="J1601" s="74">
        <v>2015</v>
      </c>
      <c r="K1601" s="80" t="s">
        <v>8</v>
      </c>
      <c r="L1601" s="88" t="s">
        <v>1796</v>
      </c>
      <c r="M1601" s="24">
        <v>50000</v>
      </c>
      <c r="N1601" s="13" t="s">
        <v>25</v>
      </c>
      <c r="O1601" s="58" t="s">
        <v>13</v>
      </c>
      <c r="P1601" s="12">
        <v>0</v>
      </c>
      <c r="Q1601" s="59" t="s">
        <v>1795</v>
      </c>
      <c r="R1601" s="12" t="s">
        <v>1794</v>
      </c>
      <c r="T1601" s="8">
        <f>IF(L1601="",0,1)</f>
        <v>1</v>
      </c>
      <c r="U1601" s="17">
        <f>IF(O1601="NO",0,1)</f>
        <v>0</v>
      </c>
      <c r="V1601" s="17"/>
      <c r="W1601" s="19" t="str">
        <f>L1601</f>
        <v>275</v>
      </c>
      <c r="X1601" s="8">
        <f>_xlfn.COUNTIFS($L$2:$L50815,W1601)</f>
        <v>1</v>
      </c>
    </row>
  </sheetData>
  <sheetProtection/>
  <autoFilter ref="J1:P1600"/>
  <mergeCells count="1">
    <mergeCell ref="W1:X1"/>
  </mergeCells>
  <conditionalFormatting sqref="P1500:Q1500 P1482:Q1486 O1188 O1286 O1299 P1412:Q1418 P1458:Q1458 P1476:Q1476 Q1419:Q1454 Q1485:Q1546 P2:P443 E17:F55 E2:F14 R1412:R1454 Q1456:R1456 Q1458:R1476 Q2:R2 Q1347:R1410 P1595:Q1598 P473:P65536 R1482:R1542 R1599:R1600 Q1602:R65536">
    <cfRule type="cellIs" priority="179" dxfId="6" operator="greaterThan" stopIfTrue="1">
      <formula>0</formula>
    </cfRule>
  </conditionalFormatting>
  <conditionalFormatting sqref="P1420:P1457 N1344:O1345 P1412 N1412:N1417 N1418:O1418 N1419:N1457 N1458:P1458 P1459:P1475 N1459:N1475 N1476:P1486 P1025:P1161 N621:N1343 N540 N541:O620 O1:O443 N1487:O1566 N1601:O1601 O473:O65536">
    <cfRule type="cellIs" priority="178" dxfId="6" operator="equal" stopIfTrue="1">
      <formula>"SI"</formula>
    </cfRule>
  </conditionalFormatting>
  <conditionalFormatting sqref="X1:X65536">
    <cfRule type="cellIs" priority="176" dxfId="6" operator="greaterThan" stopIfTrue="1">
      <formula>1</formula>
    </cfRule>
  </conditionalFormatting>
  <conditionalFormatting sqref="P425:P429 P1586:P1594">
    <cfRule type="cellIs" priority="121" dxfId="7" operator="greaterThan" stopIfTrue="1">
      <formula>0</formula>
    </cfRule>
  </conditionalFormatting>
  <conditionalFormatting sqref="O433:O443 O417:O429 O415 O413 N1586:O1594 O1594:O1601">
    <cfRule type="cellIs" priority="119" dxfId="7" operator="equal" stopIfTrue="1">
      <formula>"SI"</formula>
    </cfRule>
  </conditionalFormatting>
  <dataValidations count="2">
    <dataValidation type="custom" allowBlank="1" showErrorMessage="1" promptTitle="Info" errorTitle="Warning - Error!" error="Nominal no puede ser superior a Total línea&#10;&#10;Nominal value (i.e. Drawdown) cannot be higher than Line amount " sqref="M64 M61:M62 M52:M53 M66:M77 M79:M90">
      <formula1>M64&lt;=K64</formula1>
    </dataValidation>
    <dataValidation allowBlank="1" showErrorMessage="1" promptTitle="Info" errorTitle="Warning - Error!" error="Nominal no puede ser superior a Total línea&#10;&#10;Nominal value (i.e. Drawdown) cannot be higher than Line amount " sqref="M340:M347"/>
  </dataValidations>
  <hyperlinks>
    <hyperlink ref="Q358" r:id="rId1" display="https://www.circulantis.com/mi-cuenta/marketplace/versubasta/42"/>
    <hyperlink ref="L1232" r:id="rId2" display="https://www.comunitae.com/mostrarDetalleSubasta.html?method=mostrarDetalleSubasta&amp;idSubasta=95372&amp;vuelta=movimientos"/>
    <hyperlink ref="L1233" r:id="rId3" display="https://www.comunitae.com/mostrarDetalleSubasta.html?method=mostrarDetalleSubasta&amp;idSubasta=96098&amp;vuelta=movimientos"/>
    <hyperlink ref="L1234" r:id="rId4" display="https://www.comunitae.com/mostrarDetalleSubasta.html?method=mostrarDetalleSubasta&amp;idSubasta=95970&amp;vuelta=movimientos"/>
    <hyperlink ref="L1235" r:id="rId5" display="https://www.comunitae.com/mostrarDetalleSubasta.html?method=mostrarDetalleSubasta&amp;idSubasta=95790&amp;vuelta=movimientos"/>
    <hyperlink ref="L1296" r:id="rId6" display="https://www.lendico.es/solicitar-prestamo/informacion/26859-4"/>
  </hyperlinks>
  <printOptions/>
  <pageMargins left="0.7" right="0.7" top="0.75" bottom="0.75" header="0.3" footer="0.3"/>
  <pageSetup horizontalDpi="200" verticalDpi="200" orientation="portrait" paperSize="9" r:id="rId7"/>
  <ignoredErrors>
    <ignoredError sqref="L1242:L12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14.421875" style="0" customWidth="1"/>
    <col min="2" max="2" width="17.28125" style="0" customWidth="1"/>
    <col min="3" max="3" width="14.00390625" style="0" customWidth="1"/>
    <col min="5" max="5" width="19.57421875" style="0" customWidth="1"/>
    <col min="7" max="7" width="15.8515625" style="0" customWidth="1"/>
  </cols>
  <sheetData>
    <row r="1" spans="1:8" ht="27.75">
      <c r="A1" s="4" t="s">
        <v>132</v>
      </c>
      <c r="B1" s="10" t="s">
        <v>0</v>
      </c>
      <c r="C1" s="6" t="s">
        <v>9</v>
      </c>
      <c r="D1" s="22" t="s">
        <v>10</v>
      </c>
      <c r="E1" s="4" t="s">
        <v>11</v>
      </c>
      <c r="F1" s="4" t="s">
        <v>12</v>
      </c>
      <c r="G1" s="50" t="s">
        <v>121</v>
      </c>
      <c r="H1" s="7" t="s">
        <v>432</v>
      </c>
    </row>
    <row r="2" ht="13.5">
      <c r="I2" t="s">
        <v>1680</v>
      </c>
    </row>
  </sheetData>
  <sheetProtection/>
  <conditionalFormatting sqref="F1">
    <cfRule type="cellIs" priority="1" dxfId="6" operator="equal" stopIfTrue="1">
      <formula>"SI"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2016-05-31T08:15:56Z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